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note③\311 調査物（毎年）\財政状況資料集（財政比較分析表）\令和元年度決算\03_R3.10提出\"/>
    </mc:Choice>
  </mc:AlternateContent>
  <bookViews>
    <workbookView xWindow="0" yWindow="0" windowWidth="20490" windowHeight="6930"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A76" i="12" l="1"/>
  <c r="AA75" i="12"/>
  <c r="AA74" i="12"/>
  <c r="AA73" i="12"/>
  <c r="AA72" i="12"/>
  <c r="AA71" i="12"/>
  <c r="AA70" i="12"/>
  <c r="AA69" i="12"/>
  <c r="AA68" i="12"/>
  <c r="AU88" i="12"/>
  <c r="AP88" i="12"/>
  <c r="AF88" i="12"/>
  <c r="AP23" i="12"/>
  <c r="AF23" i="12"/>
  <c r="AA23" i="12"/>
  <c r="V23" i="12"/>
  <c r="Q23" i="12"/>
  <c r="AU63" i="12"/>
  <c r="AP63" i="12"/>
  <c r="AF63" i="12"/>
  <c r="AK30" i="12" l="1"/>
  <c r="AK28" i="12"/>
  <c r="AA36" i="12" l="1"/>
  <c r="AA35" i="12"/>
  <c r="AA34" i="12"/>
  <c r="AA33" i="12"/>
  <c r="AA32" i="12"/>
  <c r="AA30" i="12"/>
  <c r="AA29" i="12"/>
  <c r="AA28" i="12"/>
  <c r="AA11" i="12"/>
  <c r="AA10" i="12"/>
  <c r="AA7" i="12"/>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<sst xmlns="http://schemas.openxmlformats.org/spreadsheetml/2006/main" count="1100" uniqueCount="641">
  <si>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</si>
  <si>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</si>
  <si>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</si>
  <si>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</si>
  <si>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</si>
  <si>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</si>
  <si>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</si>
  <si>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</si>
  <si>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</si>
  <si>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</si>
  <si>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</si>
  <si>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</si>
  <si>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</si>
  <si>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</si>
  <si>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</si>
  <si>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</si>
  <si>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</si>
  <si>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</si>
  <si>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</si>
  <si>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</si>
  <si>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</si>
  <si>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</si>
  <si>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</si>
  <si>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</si>
  <si>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</si>
  <si>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</si>
  <si>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</si>
  <si>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</si>
  <si>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</si>
  <si>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</si>
  <si>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</si>
  <si>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</si>
  <si>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</si>
  <si>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</si>
  <si>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</si>
  <si>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</si>
  <si>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</si>
  <si>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</si>
  <si>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</si>
  <si>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</si>
  <si>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</si>
  <si>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</si>
  <si>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</si>
  <si>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</si>
  <si>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</si>
  <si>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</si>
  <si>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</si>
  <si>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</si>
  <si>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</si>
  <si>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</si>
  <si>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</si>
  <si>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</si>
  <si>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</si>
  <si>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</si>
  <si>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</si>
  <si>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</si>
  <si>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</si>
  <si>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</si>
  <si>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</si>
  <si>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</si>
  <si>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</si>
  <si>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</si>
  <si>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</si>
  <si>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</si>
  <si>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</si>
  <si>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</si>
  <si>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</si>
  <si>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</si>
  <si>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</si>
  <si>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</si>
  <si>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</si>
  <si>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</si>
  <si>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</si>
  <si>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</si>
  <si>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</si>
  <si>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</si>
  <si>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</si>
  <si>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</si>
  <si>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</si>
  <si>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</si>
  <si>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</si>
  <si>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</si>
  <si>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</si>
  <si>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</si>
  <si>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</si>
  <si>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</si>
  <si>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</si>
  <si>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</si>
  <si>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</si>
  <si>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</si>
  <si>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</si>
  <si>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</si>
  <si>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</si>
  <si>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</si>
  <si>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</si>
  <si>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</si>
  <si>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</si>
  <si>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</si>
  <si>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高梁市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</si>
  <si>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</si>
  <si>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</si>
  <si>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</si>
  <si>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</si>
  <si>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</si>
  <si>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</si>
  <si>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</si>
  <si>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</si>
  <si>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</si>
  <si>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</si>
  <si>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</si>
  <si>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</si>
  <si>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</si>
  <si>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</si>
  <si>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</si>
  <si>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</si>
  <si>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</si>
  <si>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</si>
  <si>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</si>
  <si>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</si>
  <si>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</si>
  <si>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</si>
  <si>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</si>
  <si>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</si>
  <si>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</si>
  <si>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</si>
  <si>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</si>
  <si>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</si>
  <si>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</si>
  <si>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</si>
  <si>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</si>
  <si>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</si>
  <si>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</si>
  <si>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</si>
  <si>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</si>
  <si>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</si>
  <si>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</si>
  <si>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</si>
  <si>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</si>
  <si>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</si>
  <si>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</si>
  <si>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</si>
  <si>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</si>
  <si>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</si>
  <si>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</si>
  <si>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</si>
  <si>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</si>
  <si>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</si>
  <si>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</si>
  <si>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</si>
  <si>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</si>
  <si>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</si>
  <si>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</si>
  <si>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</si>
  <si>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</si>
  <si>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</si>
  <si>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</si>
  <si>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</si>
  <si>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</si>
  <si>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</si>
  <si>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</si>
  <si>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</si>
  <si>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</si>
  <si>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</si>
  <si>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</si>
  <si>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</si>
  <si>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</si>
  <si>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</si>
  <si>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</si>
  <si>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</si>
  <si>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</si>
  <si>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</si>
  <si>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</si>
  <si>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</si>
  <si>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</si>
  <si>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</si>
  <si>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</si>
  <si>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</si>
  <si>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</si>
  <si>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</si>
  <si>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</si>
  <si>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</si>
  <si>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</si>
  <si>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</si>
  <si>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</si>
  <si>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</si>
  <si>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</si>
  <si>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</si>
  <si>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</si>
  <si>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</si>
  <si>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</si>
  <si>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</si>
  <si>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</si>
  <si>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</si>
  <si>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</si>
  <si>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</si>
  <si>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</si>
  <si>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</si>
  <si>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</si>
  <si>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</si>
  <si>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</si>
  <si>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</si>
  <si>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</si>
  <si>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</si>
  <si>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</si>
  <si>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</si>
  <si>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</si>
  <si>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</si>
  <si>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</si>
  <si>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</si>
  <si>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</si>
  <si>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</si>
  <si>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</si>
  <si>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岡山県高梁市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</si>
  <si>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</si>
  <si>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</si>
  <si>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</si>
  <si>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</si>
  <si>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</si>
  <si>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</si>
  <si>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</si>
  <si>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</si>
  <si>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</si>
  <si>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</si>
  <si>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</si>
  <si>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</si>
  <si>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</si>
  <si>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</si>
  <si>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</si>
  <si>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</si>
  <si>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</si>
  <si>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</si>
  <si>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</si>
  <si>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</si>
  <si>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</si>
  <si>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</si>
  <si>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</si>
  <si>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</si>
  <si>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</si>
  <si>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</si>
  <si>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</si>
  <si>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</si>
  <si>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</si>
  <si>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</si>
  <si>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</si>
  <si>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</si>
  <si>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</si>
  <si>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</si>
  <si>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</si>
  <si>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</si>
  <si>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</si>
  <si>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</si>
  <si>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</si>
  <si>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</si>
  <si>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</si>
  <si>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</si>
  <si>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</si>
  <si>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</si>
  <si>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</si>
  <si>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</si>
  <si>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</si>
  <si>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</si>
  <si>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</si>
  <si>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</si>
  <si>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</si>
  <si>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</si>
  <si>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</si>
  <si>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</si>
  <si>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</si>
  <si>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</si>
  <si>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</si>
  <si>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</si>
  <si>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</si>
  <si>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</si>
  <si>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</si>
  <si>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</si>
  <si>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</si>
  <si>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</si>
  <si>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</si>
  <si>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</si>
  <si>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</si>
  <si>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</si>
  <si>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</si>
  <si>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</si>
  <si>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</si>
  <si>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</si>
  <si>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</si>
  <si>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</si>
  <si>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</si>
  <si>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</si>
  <si>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</si>
  <si>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</si>
  <si>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</si>
  <si>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</si>
  <si>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</si>
  <si>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</si>
  <si>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</si>
  <si>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</si>
  <si>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</si>
  <si>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</si>
  <si>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</si>
  <si>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</si>
  <si>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</si>
  <si>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</si>
  <si>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</si>
  <si>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</si>
  <si>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</si>
  <si>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</si>
  <si>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</si>
  <si>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</si>
  <si>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</si>
  <si>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</si>
  <si>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</si>
  <si>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</si>
  <si>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</si>
  <si>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</si>
  <si>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</si>
  <si>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</si>
  <si>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</si>
  <si>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</si>
  <si>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</si>
  <si>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</si>
  <si>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</si>
  <si>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</si>
  <si>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</si>
  <si>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</si>
  <si>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</si>
  <si>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</si>
  <si>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</si>
  <si>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</si>
  <si>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</si>
  <si>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</si>
  <si>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</si>
  <si>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</si>
  <si>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</si>
  <si>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</si>
  <si>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</si>
  <si>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</si>
  <si>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</si>
  <si>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</si>
  <si>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</si>
  <si>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</si>
  <si>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</si>
  <si>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</si>
  <si>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</si>
  <si>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</si>
  <si>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</si>
  <si>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</si>
  <si>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</si>
  <si>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</si>
  <si>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</si>
  <si>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</si>
  <si>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</si>
  <si>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</si>
  <si>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</si>
  <si>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</si>
  <si>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</si>
  <si>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</si>
  <si>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</si>
  <si>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</si>
  <si>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</si>
  <si>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</si>
  <si>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</si>
  <si>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</si>
  <si>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</si>
  <si>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</si>
  <si>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</si>
  <si>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岡山県高梁市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</si>
  <si>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</si>
  <si>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</si>
  <si>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</si>
  <si>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</si>
  <si>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</si>
  <si>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</si>
  <si>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</si>
  <si>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</si>
  <si>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</si>
  <si>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</si>
  <si>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</si>
  <si>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</si>
  <si>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</si>
  <si>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</si>
  <si>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</si>
  <si>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</si>
  <si>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</si>
  <si>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</si>
  <si>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</si>
  <si>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</si>
  <si>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高梁市へき地診療所特別会計</t>
    <phoneticPr fontId="5"/>
  </si>
  <si>
    <t>-</t>
    <phoneticPr fontId="5"/>
  </si>
  <si>
    <t>高梁市養護老人ホーム特別会計</t>
    <phoneticPr fontId="5"/>
  </si>
  <si>
    <t>-</t>
    <phoneticPr fontId="5"/>
  </si>
  <si>
    <t>高梁市住宅新築資金等貸付事業特別会計</t>
    <phoneticPr fontId="5"/>
  </si>
  <si>
    <t>高梁市畑地かんがい事業特別会計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</si>
  <si>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</si>
  <si>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</si>
  <si>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</si>
  <si>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</si>
  <si>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</si>
  <si>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</si>
  <si>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</si>
  <si>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</si>
  <si>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</si>
  <si>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</si>
  <si>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</si>
  <si>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</si>
  <si>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</si>
  <si>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</si>
  <si>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高梁市国民健康保険特別会計</t>
    <phoneticPr fontId="5"/>
  </si>
  <si>
    <t>高梁市後期高齢者医療特別会計</t>
    <phoneticPr fontId="5"/>
  </si>
  <si>
    <t>高梁市介護保険特別会計</t>
    <phoneticPr fontId="5"/>
  </si>
  <si>
    <t>高梁市特別養護老人ホーム特別会計</t>
    <phoneticPr fontId="5"/>
  </si>
  <si>
    <t>-</t>
    <phoneticPr fontId="5"/>
  </si>
  <si>
    <t>高梁市水道事業特別会計</t>
    <phoneticPr fontId="5"/>
  </si>
  <si>
    <t>法適用企業</t>
    <phoneticPr fontId="5"/>
  </si>
  <si>
    <t>高梁市国民健康保険成羽病院事業会計</t>
    <phoneticPr fontId="5"/>
  </si>
  <si>
    <t>高梁市簡易水道事業特別会計</t>
    <phoneticPr fontId="5"/>
  </si>
  <si>
    <t>法非適用企業</t>
    <phoneticPr fontId="5"/>
  </si>
  <si>
    <t>高梁市下水道事業特別会計</t>
    <phoneticPr fontId="5"/>
  </si>
  <si>
    <t>高梁市地域開発事業特別会計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</si>
  <si>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</si>
  <si>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</si>
  <si>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</si>
  <si>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</si>
  <si>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</si>
  <si>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</si>
  <si>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</si>
  <si>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</si>
  <si>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</si>
  <si>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</si>
  <si>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</si>
  <si>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</si>
  <si>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</si>
  <si>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</si>
  <si>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</si>
  <si>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</si>
  <si>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</si>
  <si>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</si>
  <si>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</si>
  <si>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</si>
  <si>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</si>
  <si>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</si>
  <si>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</si>
  <si>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</si>
  <si>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</si>
  <si>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</si>
  <si>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</si>
  <si>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</si>
  <si>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</si>
  <si>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</si>
  <si>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</si>
  <si>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</si>
  <si>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</si>
  <si>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</si>
  <si>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</si>
  <si>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</si>
  <si>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</si>
  <si>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</si>
  <si>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</si>
  <si>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</si>
  <si>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</si>
  <si>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</si>
  <si>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</si>
  <si>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</si>
  <si>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</si>
  <si>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</si>
  <si>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</si>
  <si>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</si>
  <si>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</si>
  <si>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</si>
  <si>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</si>
  <si>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</si>
  <si>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</si>
  <si>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</si>
  <si>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</si>
  <si>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</si>
  <si>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</si>
  <si>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</si>
  <si>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</si>
  <si>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</si>
  <si>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</si>
  <si>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</si>
  <si>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</si>
  <si>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</si>
  <si>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</si>
  <si>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</si>
  <si>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</si>
  <si>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</si>
  <si>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</si>
  <si>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高梁市下水道事業特別会計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</si>
  <si>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</si>
  <si>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</si>
  <si>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</si>
  <si>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</si>
  <si>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高梁市簡易水道事業特別会計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</si>
  <si>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</si>
  <si>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高梁市介護保険特別会計</t>
    <phoneticPr fontId="5"/>
  </si>
  <si>
    <t>(Ｆ)</t>
    <phoneticPr fontId="5"/>
  </si>
  <si>
    <t>高梁市国民健康保険成羽病院事業会計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</si>
  <si>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</si>
  <si>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</si>
  <si>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</si>
  <si>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</si>
  <si>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</si>
  <si>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</si>
  <si>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</si>
  <si>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</si>
  <si>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</si>
  <si>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</si>
  <si>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</si>
  <si>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</si>
  <si>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</si>
  <si>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</si>
  <si>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</si>
  <si>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</si>
  <si>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</si>
  <si>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</si>
  <si>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</si>
  <si>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</si>
  <si>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</si>
  <si>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</si>
  <si>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</si>
  <si>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</si>
  <si>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</si>
  <si>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</si>
  <si>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</si>
  <si>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</si>
  <si>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</si>
  <si>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</si>
  <si>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</si>
  <si>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</si>
  <si>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</si>
  <si>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</si>
  <si>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</si>
  <si>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</si>
  <si>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</si>
  <si>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</si>
  <si>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</si>
  <si>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</si>
  <si>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</si>
  <si>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</si>
  <si>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</si>
  <si>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</si>
  <si>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</si>
  <si>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</si>
  <si>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</si>
  <si>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</si>
  <si>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</si>
  <si>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</si>
  <si>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</si>
  <si>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</si>
  <si>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</si>
  <si>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</si>
  <si>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</si>
  <si>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</si>
  <si>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</si>
  <si>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</si>
  <si>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</si>
  <si>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</si>
  <si>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</si>
  <si>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</si>
  <si>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</si>
  <si>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</si>
  <si>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</si>
  <si>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</si>
  <si>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</si>
  <si>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</si>
  <si>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</si>
  <si>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</si>
  <si>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</si>
  <si>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</si>
  <si>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</si>
  <si>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</si>
  <si>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</si>
  <si>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</si>
  <si>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</si>
  <si>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</si>
  <si>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</si>
  <si>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</si>
  <si>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</si>
  <si>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</si>
  <si>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</si>
  <si>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</si>
  <si>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</si>
  <si>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</si>
  <si>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</si>
  <si>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0.24</t>
  </si>
  <si>
    <t>▲ 11.61</t>
  </si>
  <si>
    <t>▲ 0.93</t>
  </si>
  <si>
    <t>高梁市住宅新築資金等貸付事業特別会計</t>
  </si>
  <si>
    <t>▲ 0.49</t>
  </si>
  <si>
    <t>▲ 0.51</t>
  </si>
  <si>
    <t>▲ 0.52</t>
  </si>
  <si>
    <t>高梁市国民健康保険成羽病院事業会計</t>
  </si>
  <si>
    <t>一般会計</t>
  </si>
  <si>
    <t>高梁市水道事業特別会計</t>
  </si>
  <si>
    <t>高梁市国民健康保険特別会計</t>
  </si>
  <si>
    <t>高梁市下水道事業特別会計</t>
  </si>
  <si>
    <t>高梁市介護保険特別会計</t>
  </si>
  <si>
    <t>高梁市地域開発事業特別会計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</si>
  <si>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</si>
  <si>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</si>
  <si>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</si>
  <si>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</si>
  <si>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</si>
  <si>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</si>
  <si>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</si>
  <si>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</si>
  <si>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</si>
  <si>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</si>
  <si>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岡山県広域水道企業団</t>
    <rPh sb="0" eb="3">
      <t>オカヤマケン</t>
    </rPh>
    <rPh sb="3" eb="5">
      <t>コウイキ</t>
    </rPh>
    <rPh sb="5" eb="7">
      <t>スイドウ</t>
    </rPh>
    <rPh sb="7" eb="9">
      <t>キギョウ</t>
    </rPh>
    <rPh sb="9" eb="10">
      <t>ダン</t>
    </rPh>
    <phoneticPr fontId="2"/>
  </si>
  <si>
    <t>高梁地域事務組合</t>
    <rPh sb="0" eb="2">
      <t>タカハシ</t>
    </rPh>
    <rPh sb="2" eb="4">
      <t>チイキ</t>
    </rPh>
    <rPh sb="4" eb="6">
      <t>ジム</t>
    </rPh>
    <rPh sb="6" eb="8">
      <t>クミアイ</t>
    </rPh>
    <phoneticPr fontId="2"/>
  </si>
  <si>
    <t>岡山県後期高齢者医療広域連合一般会計</t>
    <phoneticPr fontId="2"/>
  </si>
  <si>
    <t>岡山県後期高齢者医療広域連合特別会計</t>
    <phoneticPr fontId="2"/>
  </si>
  <si>
    <t>岡山県市町村総合事務組合一般会計</t>
    <phoneticPr fontId="2"/>
  </si>
  <si>
    <t>岡山県市町村総合事務組合貸付金特別会計</t>
    <phoneticPr fontId="2"/>
  </si>
  <si>
    <t>岡山県市町村総合事務組合拠出金事業特別会計</t>
    <phoneticPr fontId="2"/>
  </si>
  <si>
    <t>岡山県市町村総合事務組合交通災害共済特別会計</t>
    <phoneticPr fontId="2"/>
  </si>
  <si>
    <t>岡山県市町村税整理組合</t>
    <rPh sb="0" eb="3">
      <t>オカヤマケン</t>
    </rPh>
    <rPh sb="3" eb="5">
      <t>シチョウ</t>
    </rPh>
    <rPh sb="5" eb="7">
      <t>ソンゼイ</t>
    </rPh>
    <rPh sb="7" eb="9">
      <t>セイリ</t>
    </rPh>
    <rPh sb="9" eb="11">
      <t>クミアイ</t>
    </rPh>
    <phoneticPr fontId="2"/>
  </si>
  <si>
    <t>高梁市土地開発公社</t>
    <phoneticPr fontId="2"/>
  </si>
  <si>
    <t>公益財団法人成羽町美術振興財団</t>
    <phoneticPr fontId="2"/>
  </si>
  <si>
    <t>○</t>
    <phoneticPr fontId="2"/>
  </si>
  <si>
    <t>地域振興基金</t>
    <rPh sb="0" eb="2">
      <t>チイキ</t>
    </rPh>
    <rPh sb="2" eb="4">
      <t>シンコウ</t>
    </rPh>
    <rPh sb="4" eb="6">
      <t>キキン</t>
    </rPh>
    <phoneticPr fontId="5"/>
  </si>
  <si>
    <t>文化振興基金</t>
    <rPh sb="0" eb="2">
      <t>ブンカ</t>
    </rPh>
    <rPh sb="2" eb="4">
      <t>シンコウ</t>
    </rPh>
    <rPh sb="4" eb="6">
      <t>キキン</t>
    </rPh>
    <phoneticPr fontId="5"/>
  </si>
  <si>
    <t>復興基金</t>
    <rPh sb="0" eb="2">
      <t>フッコウ</t>
    </rPh>
    <rPh sb="2" eb="4">
      <t>キキン</t>
    </rPh>
    <phoneticPr fontId="5"/>
  </si>
  <si>
    <t>-</t>
    <phoneticPr fontId="2"/>
  </si>
  <si>
    <t>福祉基金</t>
    <rPh sb="0" eb="2">
      <t>フクシ</t>
    </rPh>
    <rPh sb="2" eb="4">
      <t>キキン</t>
    </rPh>
    <phoneticPr fontId="5"/>
  </si>
  <si>
    <t>開発事業基金</t>
    <rPh sb="0" eb="2">
      <t>カイハツ</t>
    </rPh>
    <rPh sb="2" eb="4">
      <t>ジギョウ</t>
    </rPh>
    <rPh sb="4" eb="6">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</si>
  <si>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</si>
  <si>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</si>
  <si>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</si>
  <si>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</si>
  <si>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</si>
  <si>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平均と比較して、有形固定資産減価償却率は下回り、将来負担比率は大きく上回っている。有形固定資産減価償却率は、市庁舎の建替えや養護老人ホームの除却を行ったが、市営住宅や学校などの建物については老朽化が進んでいるため、公共施設等総合管理計画に基づいて適正な資産管理が必要である。将来負担比率については、近年も大型事業実施や災害による地方債発行額が大きくなっており、類似団体平均と比較して大きく上回っている。今後も複合施設や消防庁舎、こども園などの整備を予定しており、地方債発行額は増加する見込であるため、今後はより一層の財政健全化を推進することで将来負担比率の増加抑制をする必要がある。</t>
    <rPh sb="1" eb="3">
      <t>ルイジ</t>
    </rPh>
    <rPh sb="3" eb="5">
      <t>ダンタイ</t>
    </rPh>
    <rPh sb="5" eb="7">
      <t>ヘイキン</t>
    </rPh>
    <rPh sb="8" eb="10">
      <t>ヒカク</t>
    </rPh>
    <rPh sb="13" eb="15">
      <t>ユウケイ</t>
    </rPh>
    <rPh sb="15" eb="17">
      <t>コテイ</t>
    </rPh>
    <rPh sb="17" eb="19">
      <t>シサン</t>
    </rPh>
    <rPh sb="19" eb="21">
      <t>ゲンカ</t>
    </rPh>
    <rPh sb="21" eb="23">
      <t>ショウキャク</t>
    </rPh>
    <rPh sb="23" eb="24">
      <t>リツ</t>
    </rPh>
    <rPh sb="25" eb="27">
      <t>シタマワ</t>
    </rPh>
    <rPh sb="29" eb="31">
      <t>ショウライ</t>
    </rPh>
    <rPh sb="31" eb="33">
      <t>フタン</t>
    </rPh>
    <rPh sb="33" eb="35">
      <t>ヒリツ</t>
    </rPh>
    <rPh sb="36" eb="37">
      <t>オオ</t>
    </rPh>
    <rPh sb="39" eb="41">
      <t>ウワマワ</t>
    </rPh>
    <rPh sb="46" eb="48">
      <t>ユウケイ</t>
    </rPh>
    <rPh sb="48" eb="50">
      <t>コテイ</t>
    </rPh>
    <rPh sb="50" eb="52">
      <t>シサン</t>
    </rPh>
    <rPh sb="52" eb="54">
      <t>ゲンカ</t>
    </rPh>
    <rPh sb="54" eb="56">
      <t>ショウキャク</t>
    </rPh>
    <rPh sb="56" eb="57">
      <t>リツ</t>
    </rPh>
    <rPh sb="59" eb="62">
      <t>シチョウシャ</t>
    </rPh>
    <rPh sb="63" eb="65">
      <t>タテカ</t>
    </rPh>
    <rPh sb="67" eb="69">
      <t>ヨウゴ</t>
    </rPh>
    <rPh sb="69" eb="71">
      <t>ロウジン</t>
    </rPh>
    <rPh sb="75" eb="77">
      <t>ジョキャク</t>
    </rPh>
    <rPh sb="78" eb="79">
      <t>オコナ</t>
    </rPh>
    <rPh sb="83" eb="85">
      <t>シエイ</t>
    </rPh>
    <rPh sb="85" eb="87">
      <t>ジュウタク</t>
    </rPh>
    <rPh sb="88" eb="90">
      <t>ガッコウ</t>
    </rPh>
    <rPh sb="93" eb="95">
      <t>タテモノ</t>
    </rPh>
    <rPh sb="100" eb="103">
      <t>ロウキュウカ</t>
    </rPh>
    <rPh sb="104" eb="105">
      <t>スス</t>
    </rPh>
    <rPh sb="112" eb="114">
      <t>コウキョウ</t>
    </rPh>
    <rPh sb="114" eb="117">
      <t>シセツトウ</t>
    </rPh>
    <rPh sb="117" eb="119">
      <t>ソウゴウ</t>
    </rPh>
    <rPh sb="119" eb="121">
      <t>カンリ</t>
    </rPh>
    <rPh sb="121" eb="123">
      <t>ケイカク</t>
    </rPh>
    <rPh sb="124" eb="125">
      <t>モト</t>
    </rPh>
    <rPh sb="128" eb="130">
      <t>テキセイ</t>
    </rPh>
    <rPh sb="131" eb="133">
      <t>シサン</t>
    </rPh>
    <rPh sb="133" eb="135">
      <t>カンリ</t>
    </rPh>
    <rPh sb="136" eb="138">
      <t>ヒツヨウ</t>
    </rPh>
    <rPh sb="142" eb="144">
      <t>ショウライ</t>
    </rPh>
    <rPh sb="144" eb="146">
      <t>フタン</t>
    </rPh>
    <rPh sb="146" eb="148">
      <t>ヒリツ</t>
    </rPh>
    <rPh sb="154" eb="156">
      <t>キンネン</t>
    </rPh>
    <rPh sb="157" eb="159">
      <t>オオガタ</t>
    </rPh>
    <rPh sb="159" eb="161">
      <t>ジギョウ</t>
    </rPh>
    <rPh sb="161" eb="163">
      <t>ジッシ</t>
    </rPh>
    <rPh sb="164" eb="166">
      <t>サイガイ</t>
    </rPh>
    <rPh sb="169" eb="172">
      <t>チホウサイ</t>
    </rPh>
    <rPh sb="172" eb="174">
      <t>ハッコウ</t>
    </rPh>
    <rPh sb="174" eb="175">
      <t>ガク</t>
    </rPh>
    <rPh sb="176" eb="177">
      <t>オオ</t>
    </rPh>
    <rPh sb="185" eb="187">
      <t>ルイジ</t>
    </rPh>
    <rPh sb="187" eb="189">
      <t>ダンタイ</t>
    </rPh>
    <rPh sb="189" eb="191">
      <t>ヘイキン</t>
    </rPh>
    <rPh sb="192" eb="194">
      <t>ヒカク</t>
    </rPh>
    <rPh sb="196" eb="197">
      <t>オオ</t>
    </rPh>
    <rPh sb="199" eb="201">
      <t>ウワマワ</t>
    </rPh>
    <rPh sb="206" eb="208">
      <t>コンゴ</t>
    </rPh>
    <rPh sb="209" eb="211">
      <t>フクゴウ</t>
    </rPh>
    <rPh sb="211" eb="213">
      <t>シセツ</t>
    </rPh>
    <rPh sb="214" eb="216">
      <t>ショウボウ</t>
    </rPh>
    <rPh sb="216" eb="218">
      <t>チョウシャ</t>
    </rPh>
    <rPh sb="222" eb="223">
      <t>エン</t>
    </rPh>
    <rPh sb="226" eb="228">
      <t>セイビ</t>
    </rPh>
    <rPh sb="229" eb="231">
      <t>ヨテイ</t>
    </rPh>
    <rPh sb="236" eb="239">
      <t>チホウサイ</t>
    </rPh>
    <rPh sb="239" eb="242">
      <t>ハッコウガク</t>
    </rPh>
    <rPh sb="243" eb="245">
      <t>ゾウカ</t>
    </rPh>
    <rPh sb="247" eb="249">
      <t>ミコミ</t>
    </rPh>
    <rPh sb="255" eb="257">
      <t>コンゴ</t>
    </rPh>
    <rPh sb="260" eb="262">
      <t>イッソウ</t>
    </rPh>
    <rPh sb="263" eb="265">
      <t>ザイセイ</t>
    </rPh>
    <rPh sb="265" eb="268">
      <t>ケンゼンカ</t>
    </rPh>
    <rPh sb="269" eb="271">
      <t>スイシン</t>
    </rPh>
    <rPh sb="276" eb="278">
      <t>ショウライ</t>
    </rPh>
    <rPh sb="278" eb="280">
      <t>フタン</t>
    </rPh>
    <rPh sb="280" eb="282">
      <t>ヒリツ</t>
    </rPh>
    <rPh sb="283" eb="285">
      <t>ゾウカ</t>
    </rPh>
    <rPh sb="285" eb="287">
      <t>ヨクセイ</t>
    </rPh>
    <rPh sb="290" eb="292">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</si>
  <si>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</si>
  <si>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</si>
  <si>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</si>
  <si>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</si>
  <si>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</si>
  <si>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</si>
  <si>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ともに類似団体平均を上回っている。実質公債費比率は平成３０年７月豪雨災害による災害復旧事業債の発行額が大きくなっており、併せて、市庁舎や複合施設建設による大型事業が続いたことで地方債発行額が増加したことが要因である。将来負担比率もそれらに影響され、高い数値となっているが、令和元年度は平成３０年７月豪雨災害に伴い、復興基金を５億円積立て、充当可能基金が増額となったことにより将来負担比率も低下している。しかしながら、類似団体平均に比べどちらの数値も高い水準となっているため、財政運営適正化計画に基づき、計画的な財政運営を行う必要がある。</t>
    <rPh sb="1" eb="3">
      <t>ショウライ</t>
    </rPh>
    <rPh sb="3" eb="5">
      <t>フタン</t>
    </rPh>
    <rPh sb="5" eb="7">
      <t>ヒリツ</t>
    </rPh>
    <rPh sb="7" eb="8">
      <t>オヨ</t>
    </rPh>
    <rPh sb="9" eb="11">
      <t>ジッシツ</t>
    </rPh>
    <rPh sb="11" eb="13">
      <t>コウサイ</t>
    </rPh>
    <rPh sb="13" eb="14">
      <t>ヒ</t>
    </rPh>
    <rPh sb="14" eb="16">
      <t>ヒリツ</t>
    </rPh>
    <rPh sb="19" eb="21">
      <t>ルイジ</t>
    </rPh>
    <rPh sb="21" eb="23">
      <t>ダンタイ</t>
    </rPh>
    <rPh sb="23" eb="25">
      <t>ヘイキン</t>
    </rPh>
    <rPh sb="26" eb="28">
      <t>ウワマワ</t>
    </rPh>
    <rPh sb="33" eb="35">
      <t>ジッシツ</t>
    </rPh>
    <rPh sb="35" eb="37">
      <t>コウサイ</t>
    </rPh>
    <rPh sb="37" eb="38">
      <t>ヒ</t>
    </rPh>
    <rPh sb="38" eb="40">
      <t>ヒリツ</t>
    </rPh>
    <rPh sb="41" eb="43">
      <t>ヘイセイ</t>
    </rPh>
    <rPh sb="45" eb="46">
      <t>ネン</t>
    </rPh>
    <rPh sb="47" eb="48">
      <t>ガツ</t>
    </rPh>
    <rPh sb="48" eb="50">
      <t>ゴウウ</t>
    </rPh>
    <rPh sb="50" eb="52">
      <t>サイガイ</t>
    </rPh>
    <rPh sb="55" eb="57">
      <t>サイガイ</t>
    </rPh>
    <rPh sb="57" eb="59">
      <t>フッキュウ</t>
    </rPh>
    <rPh sb="59" eb="62">
      <t>ジギョウサイ</t>
    </rPh>
    <rPh sb="63" eb="66">
      <t>ハッコウガク</t>
    </rPh>
    <rPh sb="67" eb="68">
      <t>オオ</t>
    </rPh>
    <rPh sb="76" eb="77">
      <t>アワ</t>
    </rPh>
    <rPh sb="80" eb="83">
      <t>シチョウシャ</t>
    </rPh>
    <rPh sb="84" eb="86">
      <t>フクゴウ</t>
    </rPh>
    <rPh sb="86" eb="88">
      <t>シセツ</t>
    </rPh>
    <rPh sb="88" eb="90">
      <t>ケンセツ</t>
    </rPh>
    <rPh sb="93" eb="95">
      <t>オオガタ</t>
    </rPh>
    <rPh sb="95" eb="97">
      <t>ジギョウ</t>
    </rPh>
    <rPh sb="98" eb="99">
      <t>ツヅ</t>
    </rPh>
    <rPh sb="104" eb="107">
      <t>チホウサイ</t>
    </rPh>
    <rPh sb="107" eb="110">
      <t>ハッコウガク</t>
    </rPh>
    <rPh sb="111" eb="113">
      <t>ゾウカ</t>
    </rPh>
    <rPh sb="124" eb="126">
      <t>ショウライ</t>
    </rPh>
    <rPh sb="126" eb="128">
      <t>フタン</t>
    </rPh>
    <rPh sb="128" eb="130">
      <t>ヒリツ</t>
    </rPh>
    <rPh sb="135" eb="137">
      <t>エイキョウ</t>
    </rPh>
    <rPh sb="140" eb="141">
      <t>タカ</t>
    </rPh>
    <rPh sb="142" eb="144">
      <t>スウチ</t>
    </rPh>
    <rPh sb="152" eb="154">
      <t>レイワ</t>
    </rPh>
    <rPh sb="154" eb="157">
      <t>ガンネンド</t>
    </rPh>
    <rPh sb="158" eb="160">
      <t>ヘイセイ</t>
    </rPh>
    <rPh sb="162" eb="163">
      <t>ネン</t>
    </rPh>
    <rPh sb="164" eb="165">
      <t>ガツ</t>
    </rPh>
    <rPh sb="165" eb="167">
      <t>ゴウウ</t>
    </rPh>
    <rPh sb="167" eb="169">
      <t>サイガイ</t>
    </rPh>
    <rPh sb="170" eb="171">
      <t>トモナ</t>
    </rPh>
    <rPh sb="173" eb="175">
      <t>フッコウ</t>
    </rPh>
    <rPh sb="175" eb="177">
      <t>キキン</t>
    </rPh>
    <rPh sb="179" eb="181">
      <t>オクエン</t>
    </rPh>
    <rPh sb="181" eb="183">
      <t>ツミタテ</t>
    </rPh>
    <rPh sb="185" eb="187">
      <t>ジュウトウ</t>
    </rPh>
    <rPh sb="187" eb="189">
      <t>カノウ</t>
    </rPh>
    <rPh sb="189" eb="191">
      <t>キキン</t>
    </rPh>
    <rPh sb="192" eb="194">
      <t>ゾウガク</t>
    </rPh>
    <rPh sb="203" eb="205">
      <t>ショウライ</t>
    </rPh>
    <rPh sb="205" eb="207">
      <t>フタン</t>
    </rPh>
    <rPh sb="207" eb="209">
      <t>ヒリツ</t>
    </rPh>
    <rPh sb="210" eb="212">
      <t>テイカ</t>
    </rPh>
    <rPh sb="224" eb="226">
      <t>ルイジ</t>
    </rPh>
    <rPh sb="226" eb="228">
      <t>ダンタイ</t>
    </rPh>
    <rPh sb="228" eb="230">
      <t>ヘイキン</t>
    </rPh>
    <rPh sb="231" eb="232">
      <t>クラ</t>
    </rPh>
    <rPh sb="237" eb="239">
      <t>スウチ</t>
    </rPh>
    <rPh sb="240" eb="241">
      <t>タカ</t>
    </rPh>
    <rPh sb="242" eb="244">
      <t>スイジュン</t>
    </rPh>
    <rPh sb="253" eb="255">
      <t>ザイセイ</t>
    </rPh>
    <rPh sb="255" eb="257">
      <t>ウンエイ</t>
    </rPh>
    <rPh sb="257" eb="260">
      <t>テキセイカ</t>
    </rPh>
    <rPh sb="260" eb="262">
      <t>ケイカク</t>
    </rPh>
    <rPh sb="263" eb="264">
      <t>モト</t>
    </rPh>
    <rPh sb="267" eb="270">
      <t>ケイカクテキ</t>
    </rPh>
    <rPh sb="271" eb="273">
      <t>ザイセイ</t>
    </rPh>
    <rPh sb="273" eb="275">
      <t>ウンエイ</t>
    </rPh>
    <rPh sb="276" eb="277">
      <t>オコナ</t>
    </rPh>
    <rPh sb="278" eb="280">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</si>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</sst>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87974</c:v>
                </c:pt>
                <c:pt idx="1">
                  <c:v>83280</c:v>
                </c:pt>
                <c:pt idx="2">
                  <c:v>88968</c:v>
                </c:pt>
                <c:pt idx="3">
                  <c:v>85173</c:v>
                </c:pt>
                <c:pt idx="4">
                  <c:v>94081</c:v>
                </c:pt>
              </c:numCache>
            </c:numRef>
          </c:val>
          <c:smooth val="0"/>
          <c:extLst>
            <c:ext xmlns:c16="http://schemas.microsoft.com/office/drawing/2014/chart" uri="{C3380CC4-5D6E-409C-BE32-E72D297353CC}">
              <c16:uniqueId val="{00000000-9283-4045-A14A-27F2CD9AECB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141569</c:v>
                </c:pt>
                <c:pt idx="1">
                  <c:v>167162</c:v>
                </c:pt>
                <c:pt idx="2">
                  <c:v>115626</c:v>
                </c:pt>
                <c:pt idx="3">
                  <c:v>124859</c:v>
                </c:pt>
                <c:pt idx="4">
                  <c:v>90700</c:v>
                </c:pt>
              </c:numCache>
            </c:numRef>
          </c:val>
          <c:smooth val="0"/>
          <c:extLst>
            <c:ext xmlns:c16="http://schemas.microsoft.com/office/drawing/2014/chart" uri="{C3380CC4-5D6E-409C-BE32-E72D297353CC}">
              <c16:uniqueId val="{00000001-9283-4045-A14A-27F2CD9AECB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3.92</c:v>
                </c:pt>
                <c:pt idx="1">
                  <c:v>4.2300000000000004</c:v>
                </c:pt>
                <c:pt idx="2">
                  <c:v>2.99</c:v>
                </c:pt>
                <c:pt idx="3">
                  <c:v>5.3</c:v>
                </c:pt>
                <c:pt idx="4">
                  <c:v>5.27</c:v>
                </c:pt>
              </c:numCache>
            </c:numRef>
          </c:val>
          <c:extLst>
            <c:ext xmlns:c16="http://schemas.microsoft.com/office/drawing/2014/chart" uri="{C3380CC4-5D6E-409C-BE32-E72D297353CC}">
              <c16:uniqueId val="{00000000-12E7-4290-B185-BE6AC034615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18.489999999999998</c:v>
                </c:pt>
                <c:pt idx="1">
                  <c:v>19.18</c:v>
                </c:pt>
                <c:pt idx="2">
                  <c:v>21.57</c:v>
                </c:pt>
                <c:pt idx="3">
                  <c:v>7.84</c:v>
                </c:pt>
                <c:pt idx="4">
                  <c:v>7.2</c:v>
                </c:pt>
              </c:numCache>
            </c:numRef>
          </c:val>
          <c:extLst>
            <c:ext xmlns:c16="http://schemas.microsoft.com/office/drawing/2014/chart" uri="{C3380CC4-5D6E-409C-BE32-E72D297353CC}">
              <c16:uniqueId val="{00000001-12E7-4290-B185-BE6AC034615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1.47</c:v>
                </c:pt>
                <c:pt idx="1">
                  <c:v>-0.24</c:v>
                </c:pt>
                <c:pt idx="2">
                  <c:v>0.54</c:v>
                </c:pt>
                <c:pt idx="3">
                  <c:v>-11.61</c:v>
                </c:pt>
                <c:pt idx="4">
                  <c:v>-0.93</c:v>
                </c:pt>
              </c:numCache>
            </c:numRef>
          </c:val>
          <c:smooth val="0"/>
          <c:extLst>
            <c:ext xmlns:c16="http://schemas.microsoft.com/office/drawing/2014/chart" uri="{C3380CC4-5D6E-409C-BE32-E72D297353CC}">
              <c16:uniqueId val="{00000002-12E7-4290-B185-BE6AC034615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0.02</c:v>
                </c:pt>
                <c:pt idx="4">
                  <c:v>#N/A</c:v>
                </c:pt>
                <c:pt idx="5">
                  <c:v>0.04</c:v>
                </c:pt>
                <c:pt idx="6">
                  <c:v>#N/A</c:v>
                </c:pt>
                <c:pt idx="7">
                  <c:v>0.03</c:v>
                </c:pt>
                <c:pt idx="8">
                  <c:v>#N/A</c:v>
                </c:pt>
                <c:pt idx="9">
                  <c:v>7.0000000000000007E-2</c:v>
                </c:pt>
              </c:numCache>
            </c:numRef>
          </c:val>
          <c:extLst>
            <c:ext xmlns:c16="http://schemas.microsoft.com/office/drawing/2014/chart" uri="{C3380CC4-5D6E-409C-BE32-E72D297353CC}">
              <c16:uniqueId val="{00000000-DF97-48C5-A305-7C6935C7CC7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F97-48C5-A305-7C6935C7CC78}"/>
            </c:ext>
          </c:extLst>
        </c:ser>
        <c:ser>
          <c:idx val="2"/>
          <c:order val="2"/>
          <c:tx>
            <c:strRef>
              <c:f>データシート!$A$29</c:f>
              <c:strCache>
                <c:ptCount val="1"/>
                <c:pt idx="0">
                  <c:v>高梁市地域開発事業特別会計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0.06</c:v>
                </c:pt>
                <c:pt idx="2">
                  <c:v>#N/A</c:v>
                </c:pt>
                <c:pt idx="3">
                  <c:v>0.16</c:v>
                </c:pt>
                <c:pt idx="4">
                  <c:v>#N/A</c:v>
                </c:pt>
                <c:pt idx="5">
                  <c:v>0.15</c:v>
                </c:pt>
                <c:pt idx="6">
                  <c:v>#N/A</c:v>
                </c:pt>
                <c:pt idx="7">
                  <c:v>0.21</c:v>
                </c:pt>
                <c:pt idx="8">
                  <c:v>#N/A</c:v>
                </c:pt>
                <c:pt idx="9">
                  <c:v>0.23</c:v>
                </c:pt>
              </c:numCache>
            </c:numRef>
          </c:val>
          <c:extLst>
            <c:ext xmlns:c16="http://schemas.microsoft.com/office/drawing/2014/chart" uri="{C3380CC4-5D6E-409C-BE32-E72D297353CC}">
              <c16:uniqueId val="{00000002-DF97-48C5-A305-7C6935C7CC78}"/>
            </c:ext>
          </c:extLst>
        </c:ser>
        <c:ser>
          <c:idx val="3"/>
          <c:order val="3"/>
          <c:tx>
            <c:strRef>
              <c:f>データシート!$A$30</c:f>
              <c:strCache>
                <c:ptCount val="1"/>
                <c:pt idx="0">
                  <c:v>高梁市介護保険特別会計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0.28000000000000003</c:v>
                </c:pt>
                <c:pt idx="2">
                  <c:v>#N/A</c:v>
                </c:pt>
                <c:pt idx="3">
                  <c:v>0.32</c:v>
                </c:pt>
                <c:pt idx="4">
                  <c:v>#N/A</c:v>
                </c:pt>
                <c:pt idx="5">
                  <c:v>0.32</c:v>
                </c:pt>
                <c:pt idx="6">
                  <c:v>#N/A</c:v>
                </c:pt>
                <c:pt idx="7">
                  <c:v>0.32</c:v>
                </c:pt>
                <c:pt idx="8">
                  <c:v>#N/A</c:v>
                </c:pt>
                <c:pt idx="9">
                  <c:v>0.43</c:v>
                </c:pt>
              </c:numCache>
            </c:numRef>
          </c:val>
          <c:extLst>
            <c:ext xmlns:c16="http://schemas.microsoft.com/office/drawing/2014/chart" uri="{C3380CC4-5D6E-409C-BE32-E72D297353CC}">
              <c16:uniqueId val="{00000003-DF97-48C5-A305-7C6935C7CC78}"/>
            </c:ext>
          </c:extLst>
        </c:ser>
        <c:ser>
          <c:idx val="4"/>
          <c:order val="4"/>
          <c:tx>
            <c:strRef>
              <c:f>データシート!$A$31</c:f>
              <c:strCache>
                <c:ptCount val="1"/>
                <c:pt idx="0">
                  <c:v>高梁市下水道事業特別会計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0.02</c:v>
                </c:pt>
                <c:pt idx="4">
                  <c:v>#N/A</c:v>
                </c:pt>
                <c:pt idx="5">
                  <c:v>0</c:v>
                </c:pt>
                <c:pt idx="6">
                  <c:v>#N/A</c:v>
                </c:pt>
                <c:pt idx="7">
                  <c:v>0</c:v>
                </c:pt>
                <c:pt idx="8">
                  <c:v>#N/A</c:v>
                </c:pt>
                <c:pt idx="9">
                  <c:v>0.45</c:v>
                </c:pt>
              </c:numCache>
            </c:numRef>
          </c:val>
          <c:extLst>
            <c:ext xmlns:c16="http://schemas.microsoft.com/office/drawing/2014/chart" uri="{C3380CC4-5D6E-409C-BE32-E72D297353CC}">
              <c16:uniqueId val="{00000004-DF97-48C5-A305-7C6935C7CC78}"/>
            </c:ext>
          </c:extLst>
        </c:ser>
        <c:ser>
          <c:idx val="5"/>
          <c:order val="5"/>
          <c:tx>
            <c:strRef>
              <c:f>データシート!$A$32</c:f>
              <c:strCache>
                <c:ptCount val="1"/>
                <c:pt idx="0">
                  <c:v>高梁市国民健康保険特別会計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0.31</c:v>
                </c:pt>
                <c:pt idx="2">
                  <c:v>#N/A</c:v>
                </c:pt>
                <c:pt idx="3">
                  <c:v>0.93</c:v>
                </c:pt>
                <c:pt idx="4">
                  <c:v>#N/A</c:v>
                </c:pt>
                <c:pt idx="5">
                  <c:v>1.3</c:v>
                </c:pt>
                <c:pt idx="6">
                  <c:v>#N/A</c:v>
                </c:pt>
                <c:pt idx="7">
                  <c:v>0.59</c:v>
                </c:pt>
                <c:pt idx="8">
                  <c:v>#N/A</c:v>
                </c:pt>
                <c:pt idx="9">
                  <c:v>0.69</c:v>
                </c:pt>
              </c:numCache>
            </c:numRef>
          </c:val>
          <c:extLst>
            <c:ext xmlns:c16="http://schemas.microsoft.com/office/drawing/2014/chart" uri="{C3380CC4-5D6E-409C-BE32-E72D297353CC}">
              <c16:uniqueId val="{00000005-DF97-48C5-A305-7C6935C7CC78}"/>
            </c:ext>
          </c:extLst>
        </c:ser>
        <c:ser>
          <c:idx val="6"/>
          <c:order val="6"/>
          <c:tx>
            <c:strRef>
              <c:f>データシート!$A$33</c:f>
              <c:strCache>
                <c:ptCount val="1"/>
                <c:pt idx="0">
                  <c:v>高梁市水道事業特別会計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4.53</c:v>
                </c:pt>
                <c:pt idx="2">
                  <c:v>#N/A</c:v>
                </c:pt>
                <c:pt idx="3">
                  <c:v>5.07</c:v>
                </c:pt>
                <c:pt idx="4">
                  <c:v>#N/A</c:v>
                </c:pt>
                <c:pt idx="5">
                  <c:v>5.28</c:v>
                </c:pt>
                <c:pt idx="6">
                  <c:v>#N/A</c:v>
                </c:pt>
                <c:pt idx="7">
                  <c:v>5.3</c:v>
                </c:pt>
                <c:pt idx="8">
                  <c:v>#N/A</c:v>
                </c:pt>
                <c:pt idx="9">
                  <c:v>5.59</c:v>
                </c:pt>
              </c:numCache>
            </c:numRef>
          </c:val>
          <c:extLst>
            <c:ext xmlns:c16="http://schemas.microsoft.com/office/drawing/2014/chart" uri="{C3380CC4-5D6E-409C-BE32-E72D297353CC}">
              <c16:uniqueId val="{00000006-DF97-48C5-A305-7C6935C7CC7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4.4000000000000004</c:v>
                </c:pt>
                <c:pt idx="2">
                  <c:v>#N/A</c:v>
                </c:pt>
                <c:pt idx="3">
                  <c:v>4.72</c:v>
                </c:pt>
                <c:pt idx="4">
                  <c:v>#N/A</c:v>
                </c:pt>
                <c:pt idx="5">
                  <c:v>3.48</c:v>
                </c:pt>
                <c:pt idx="6">
                  <c:v>#N/A</c:v>
                </c:pt>
                <c:pt idx="7">
                  <c:v>5.79</c:v>
                </c:pt>
                <c:pt idx="8">
                  <c:v>#N/A</c:v>
                </c:pt>
                <c:pt idx="9">
                  <c:v>5.77</c:v>
                </c:pt>
              </c:numCache>
            </c:numRef>
          </c:val>
          <c:extLst>
            <c:ext xmlns:c16="http://schemas.microsoft.com/office/drawing/2014/chart" uri="{C3380CC4-5D6E-409C-BE32-E72D297353CC}">
              <c16:uniqueId val="{00000007-DF97-48C5-A305-7C6935C7CC78}"/>
            </c:ext>
          </c:extLst>
        </c:ser>
        <c:ser>
          <c:idx val="8"/>
          <c:order val="8"/>
          <c:tx>
            <c:strRef>
              <c:f>データシート!$A$35</c:f>
              <c:strCache>
                <c:ptCount val="1"/>
                <c:pt idx="0">
                  <c:v>高梁市国民健康保険成羽病院事業会計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9.66</c:v>
                </c:pt>
                <c:pt idx="2">
                  <c:v>#N/A</c:v>
                </c:pt>
                <c:pt idx="3">
                  <c:v>10.01</c:v>
                </c:pt>
                <c:pt idx="4">
                  <c:v>#N/A</c:v>
                </c:pt>
                <c:pt idx="5">
                  <c:v>10.15</c:v>
                </c:pt>
                <c:pt idx="6">
                  <c:v>#N/A</c:v>
                </c:pt>
                <c:pt idx="7">
                  <c:v>10.18</c:v>
                </c:pt>
                <c:pt idx="8">
                  <c:v>#N/A</c:v>
                </c:pt>
                <c:pt idx="9">
                  <c:v>10.74</c:v>
                </c:pt>
              </c:numCache>
            </c:numRef>
          </c:val>
          <c:extLst>
            <c:ext xmlns:c16="http://schemas.microsoft.com/office/drawing/2014/chart" uri="{C3380CC4-5D6E-409C-BE32-E72D297353CC}">
              <c16:uniqueId val="{00000008-DF97-48C5-A305-7C6935C7CC78}"/>
            </c:ext>
          </c:extLst>
        </c:ser>
        <c:ser>
          <c:idx val="9"/>
          <c:order val="9"/>
          <c:tx>
            <c:strRef>
              <c:f>データシート!$A$36</c:f>
              <c:strCache>
                <c:ptCount val="1"/>
                <c:pt idx="0">
                  <c:v>高梁市住宅新築資金等貸付事業特別会計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0.49</c:v>
                </c:pt>
                <c:pt idx="1">
                  <c:v>#N/A</c:v>
                </c:pt>
                <c:pt idx="2">
                  <c:v>0.51</c:v>
                </c:pt>
                <c:pt idx="3">
                  <c:v>#N/A</c:v>
                </c:pt>
                <c:pt idx="4">
                  <c:v>0.52</c:v>
                </c:pt>
                <c:pt idx="5">
                  <c:v>#N/A</c:v>
                </c:pt>
                <c:pt idx="6">
                  <c:v>0.51</c:v>
                </c:pt>
                <c:pt idx="7">
                  <c:v>#N/A</c:v>
                </c:pt>
                <c:pt idx="8">
                  <c:v>0.51</c:v>
                </c:pt>
                <c:pt idx="9">
                  <c:v>#N/A</c:v>
                </c:pt>
              </c:numCache>
            </c:numRef>
          </c:val>
          <c:extLst>
            <c:ext xmlns:c16="http://schemas.microsoft.com/office/drawing/2014/chart" uri="{C3380CC4-5D6E-409C-BE32-E72D297353CC}">
              <c16:uniqueId val="{00000009-DF97-48C5-A305-7C6935C7CC7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3340</c:v>
                </c:pt>
                <c:pt idx="5">
                  <c:v>3186</c:v>
                </c:pt>
                <c:pt idx="8">
                  <c:v>3251</c:v>
                </c:pt>
                <c:pt idx="11">
                  <c:v>3243</c:v>
                </c:pt>
                <c:pt idx="14">
                  <c:v>3183</c:v>
                </c:pt>
              </c:numCache>
            </c:numRef>
          </c:val>
          <c:extLst>
            <c:ext xmlns:c16="http://schemas.microsoft.com/office/drawing/2014/chart" uri="{C3380CC4-5D6E-409C-BE32-E72D297353CC}">
              <c16:uniqueId val="{00000000-4030-45FC-9130-AB1F26A0D47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4</c:v>
                </c:pt>
                <c:pt idx="3">
                  <c:v>1</c:v>
                </c:pt>
                <c:pt idx="6">
                  <c:v>0</c:v>
                </c:pt>
                <c:pt idx="9">
                  <c:v>2</c:v>
                </c:pt>
                <c:pt idx="12">
                  <c:v>1</c:v>
                </c:pt>
              </c:numCache>
            </c:numRef>
          </c:val>
          <c:extLst>
            <c:ext xmlns:c16="http://schemas.microsoft.com/office/drawing/2014/chart" uri="{C3380CC4-5D6E-409C-BE32-E72D297353CC}">
              <c16:uniqueId val="{00000001-4030-45FC-9130-AB1F26A0D47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36</c:v>
                </c:pt>
                <c:pt idx="3">
                  <c:v>56</c:v>
                </c:pt>
                <c:pt idx="6">
                  <c:v>13</c:v>
                </c:pt>
                <c:pt idx="9">
                  <c:v>14</c:v>
                </c:pt>
                <c:pt idx="12">
                  <c:v>38</c:v>
                </c:pt>
              </c:numCache>
            </c:numRef>
          </c:val>
          <c:extLst>
            <c:ext xmlns:c16="http://schemas.microsoft.com/office/drawing/2014/chart" uri="{C3380CC4-5D6E-409C-BE32-E72D297353CC}">
              <c16:uniqueId val="{00000002-4030-45FC-9130-AB1F26A0D47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31</c:v>
                </c:pt>
                <c:pt idx="3">
                  <c:v>31</c:v>
                </c:pt>
                <c:pt idx="6">
                  <c:v>31</c:v>
                </c:pt>
                <c:pt idx="9">
                  <c:v>21</c:v>
                </c:pt>
                <c:pt idx="12">
                  <c:v>21</c:v>
                </c:pt>
              </c:numCache>
            </c:numRef>
          </c:val>
          <c:extLst>
            <c:ext xmlns:c16="http://schemas.microsoft.com/office/drawing/2014/chart" uri="{C3380CC4-5D6E-409C-BE32-E72D297353CC}">
              <c16:uniqueId val="{00000003-4030-45FC-9130-AB1F26A0D47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968</c:v>
                </c:pt>
                <c:pt idx="3">
                  <c:v>941</c:v>
                </c:pt>
                <c:pt idx="6">
                  <c:v>899</c:v>
                </c:pt>
                <c:pt idx="9">
                  <c:v>869</c:v>
                </c:pt>
                <c:pt idx="12">
                  <c:v>899</c:v>
                </c:pt>
              </c:numCache>
            </c:numRef>
          </c:val>
          <c:extLst>
            <c:ext xmlns:c16="http://schemas.microsoft.com/office/drawing/2014/chart" uri="{C3380CC4-5D6E-409C-BE32-E72D297353CC}">
              <c16:uniqueId val="{00000004-4030-45FC-9130-AB1F26A0D47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5-4030-45FC-9130-AB1F26A0D47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030-45FC-9130-AB1F26A0D47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3561</c:v>
                </c:pt>
                <c:pt idx="3">
                  <c:v>3517</c:v>
                </c:pt>
                <c:pt idx="6">
                  <c:v>3640</c:v>
                </c:pt>
                <c:pt idx="9">
                  <c:v>3664</c:v>
                </c:pt>
                <c:pt idx="12">
                  <c:v>3566</c:v>
                </c:pt>
              </c:numCache>
            </c:numRef>
          </c:val>
          <c:extLst>
            <c:ext xmlns:c16="http://schemas.microsoft.com/office/drawing/2014/chart" uri="{C3380CC4-5D6E-409C-BE32-E72D297353CC}">
              <c16:uniqueId val="{00000007-4030-45FC-9130-AB1F26A0D47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1261</c:v>
                </c:pt>
                <c:pt idx="2">
                  <c:v>#N/A</c:v>
                </c:pt>
                <c:pt idx="3">
                  <c:v>#N/A</c:v>
                </c:pt>
                <c:pt idx="4">
                  <c:v>1360</c:v>
                </c:pt>
                <c:pt idx="5">
                  <c:v>#N/A</c:v>
                </c:pt>
                <c:pt idx="6">
                  <c:v>#N/A</c:v>
                </c:pt>
                <c:pt idx="7">
                  <c:v>1332</c:v>
                </c:pt>
                <c:pt idx="8">
                  <c:v>#N/A</c:v>
                </c:pt>
                <c:pt idx="9">
                  <c:v>#N/A</c:v>
                </c:pt>
                <c:pt idx="10">
                  <c:v>1327</c:v>
                </c:pt>
                <c:pt idx="11">
                  <c:v>#N/A</c:v>
                </c:pt>
                <c:pt idx="12">
                  <c:v>#N/A</c:v>
                </c:pt>
                <c:pt idx="13">
                  <c:v>1342</c:v>
                </c:pt>
                <c:pt idx="14">
                  <c:v>#N/A</c:v>
                </c:pt>
              </c:numCache>
            </c:numRef>
          </c:val>
          <c:smooth val="0"/>
          <c:extLst>
            <c:ext xmlns:c16="http://schemas.microsoft.com/office/drawing/2014/chart" uri="{C3380CC4-5D6E-409C-BE32-E72D297353CC}">
              <c16:uniqueId val="{00000008-4030-45FC-9130-AB1F26A0D47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28099</c:v>
                </c:pt>
                <c:pt idx="5">
                  <c:v>28095</c:v>
                </c:pt>
                <c:pt idx="8">
                  <c:v>27870</c:v>
                </c:pt>
                <c:pt idx="11">
                  <c:v>28683</c:v>
                </c:pt>
                <c:pt idx="14">
                  <c:v>29139</c:v>
                </c:pt>
              </c:numCache>
            </c:numRef>
          </c:val>
          <c:extLst>
            <c:ext xmlns:c16="http://schemas.microsoft.com/office/drawing/2014/chart" uri="{C3380CC4-5D6E-409C-BE32-E72D297353CC}">
              <c16:uniqueId val="{00000000-42FA-4BF8-9931-7863490D9DA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1732</c:v>
                </c:pt>
                <c:pt idx="5">
                  <c:v>1667</c:v>
                </c:pt>
                <c:pt idx="8">
                  <c:v>1896</c:v>
                </c:pt>
                <c:pt idx="11">
                  <c:v>1710</c:v>
                </c:pt>
                <c:pt idx="14">
                  <c:v>1544</c:v>
                </c:pt>
              </c:numCache>
            </c:numRef>
          </c:val>
          <c:extLst>
            <c:ext xmlns:c16="http://schemas.microsoft.com/office/drawing/2014/chart" uri="{C3380CC4-5D6E-409C-BE32-E72D297353CC}">
              <c16:uniqueId val="{00000001-42FA-4BF8-9931-7863490D9DA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7961</c:v>
                </c:pt>
                <c:pt idx="5">
                  <c:v>7220</c:v>
                </c:pt>
                <c:pt idx="8">
                  <c:v>6861</c:v>
                </c:pt>
                <c:pt idx="11">
                  <c:v>6408</c:v>
                </c:pt>
                <c:pt idx="14">
                  <c:v>6951</c:v>
                </c:pt>
              </c:numCache>
            </c:numRef>
          </c:val>
          <c:extLst>
            <c:ext xmlns:c16="http://schemas.microsoft.com/office/drawing/2014/chart" uri="{C3380CC4-5D6E-409C-BE32-E72D297353CC}">
              <c16:uniqueId val="{00000002-42FA-4BF8-9931-7863490D9DA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2FA-4BF8-9931-7863490D9DA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2FA-4BF8-9931-7863490D9DA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c:v>
                </c:pt>
                <c:pt idx="3">
                  <c:v>1</c:v>
                </c:pt>
                <c:pt idx="6">
                  <c:v>2</c:v>
                </c:pt>
                <c:pt idx="9">
                  <c:v>1</c:v>
                </c:pt>
                <c:pt idx="12">
                  <c:v>0</c:v>
                </c:pt>
              </c:numCache>
            </c:numRef>
          </c:val>
          <c:extLst>
            <c:ext xmlns:c16="http://schemas.microsoft.com/office/drawing/2014/chart" uri="{C3380CC4-5D6E-409C-BE32-E72D297353CC}">
              <c16:uniqueId val="{00000005-42FA-4BF8-9931-7863490D9DA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4212</c:v>
                </c:pt>
                <c:pt idx="3">
                  <c:v>4258</c:v>
                </c:pt>
                <c:pt idx="6">
                  <c:v>4314</c:v>
                </c:pt>
                <c:pt idx="9">
                  <c:v>4138</c:v>
                </c:pt>
                <c:pt idx="12">
                  <c:v>4156</c:v>
                </c:pt>
              </c:numCache>
            </c:numRef>
          </c:val>
          <c:extLst>
            <c:ext xmlns:c16="http://schemas.microsoft.com/office/drawing/2014/chart" uri="{C3380CC4-5D6E-409C-BE32-E72D297353CC}">
              <c16:uniqueId val="{00000006-42FA-4BF8-9931-7863490D9DA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335</c:v>
                </c:pt>
                <c:pt idx="3">
                  <c:v>310</c:v>
                </c:pt>
                <c:pt idx="6">
                  <c:v>285</c:v>
                </c:pt>
                <c:pt idx="9">
                  <c:v>270</c:v>
                </c:pt>
                <c:pt idx="12">
                  <c:v>320</c:v>
                </c:pt>
              </c:numCache>
            </c:numRef>
          </c:val>
          <c:extLst>
            <c:ext xmlns:c16="http://schemas.microsoft.com/office/drawing/2014/chart" uri="{C3380CC4-5D6E-409C-BE32-E72D297353CC}">
              <c16:uniqueId val="{00000007-42FA-4BF8-9931-7863490D9DA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10394</c:v>
                </c:pt>
                <c:pt idx="3">
                  <c:v>10178</c:v>
                </c:pt>
                <c:pt idx="6">
                  <c:v>9745</c:v>
                </c:pt>
                <c:pt idx="9">
                  <c:v>9293</c:v>
                </c:pt>
                <c:pt idx="12">
                  <c:v>8607</c:v>
                </c:pt>
              </c:numCache>
            </c:numRef>
          </c:val>
          <c:extLst>
            <c:ext xmlns:c16="http://schemas.microsoft.com/office/drawing/2014/chart" uri="{C3380CC4-5D6E-409C-BE32-E72D297353CC}">
              <c16:uniqueId val="{00000008-42FA-4BF8-9931-7863490D9DA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49</c:v>
                </c:pt>
                <c:pt idx="3">
                  <c:v>47</c:v>
                </c:pt>
                <c:pt idx="6">
                  <c:v>24</c:v>
                </c:pt>
                <c:pt idx="9">
                  <c:v>23</c:v>
                </c:pt>
                <c:pt idx="12">
                  <c:v>25</c:v>
                </c:pt>
              </c:numCache>
            </c:numRef>
          </c:val>
          <c:extLst>
            <c:ext xmlns:c16="http://schemas.microsoft.com/office/drawing/2014/chart" uri="{C3380CC4-5D6E-409C-BE32-E72D297353CC}">
              <c16:uniqueId val="{00000009-42FA-4BF8-9931-7863490D9DA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31814</c:v>
                </c:pt>
                <c:pt idx="3">
                  <c:v>32165</c:v>
                </c:pt>
                <c:pt idx="6">
                  <c:v>31737</c:v>
                </c:pt>
                <c:pt idx="9">
                  <c:v>33082</c:v>
                </c:pt>
                <c:pt idx="12">
                  <c:v>32942</c:v>
                </c:pt>
              </c:numCache>
            </c:numRef>
          </c:val>
          <c:extLst>
            <c:ext xmlns:c16="http://schemas.microsoft.com/office/drawing/2014/chart" uri="{C3380CC4-5D6E-409C-BE32-E72D297353CC}">
              <c16:uniqueId val="{0000000A-42FA-4BF8-9931-7863490D9DA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9014</c:v>
                </c:pt>
                <c:pt idx="2">
                  <c:v>#N/A</c:v>
                </c:pt>
                <c:pt idx="3">
                  <c:v>#N/A</c:v>
                </c:pt>
                <c:pt idx="4">
                  <c:v>9977</c:v>
                </c:pt>
                <c:pt idx="5">
                  <c:v>#N/A</c:v>
                </c:pt>
                <c:pt idx="6">
                  <c:v>#N/A</c:v>
                </c:pt>
                <c:pt idx="7">
                  <c:v>9481</c:v>
                </c:pt>
                <c:pt idx="8">
                  <c:v>#N/A</c:v>
                </c:pt>
                <c:pt idx="9">
                  <c:v>#N/A</c:v>
                </c:pt>
                <c:pt idx="10">
                  <c:v>10005</c:v>
                </c:pt>
                <c:pt idx="11">
                  <c:v>#N/A</c:v>
                </c:pt>
                <c:pt idx="12">
                  <c:v>#N/A</c:v>
                </c:pt>
                <c:pt idx="13">
                  <c:v>8416</c:v>
                </c:pt>
                <c:pt idx="14">
                  <c:v>#N/A</c:v>
                </c:pt>
              </c:numCache>
            </c:numRef>
          </c:val>
          <c:smooth val="0"/>
          <c:extLst>
            <c:ext xmlns:c16="http://schemas.microsoft.com/office/drawing/2014/chart" uri="{C3380CC4-5D6E-409C-BE32-E72D297353CC}">
              <c16:uniqueId val="{0000000B-42FA-4BF8-9931-7863490D9DA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2968</c:v>
                </c:pt>
                <c:pt idx="1">
                  <c:v>1070</c:v>
                </c:pt>
                <c:pt idx="2">
                  <c:v>964</c:v>
                </c:pt>
              </c:numCache>
            </c:numRef>
          </c:val>
          <c:extLst>
            <c:ext xmlns:c16="http://schemas.microsoft.com/office/drawing/2014/chart" uri="{C3380CC4-5D6E-409C-BE32-E72D297353CC}">
              <c16:uniqueId val="{00000000-EDF9-4D88-8E3B-F5384A28073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988</c:v>
                </c:pt>
                <c:pt idx="1">
                  <c:v>1744</c:v>
                </c:pt>
                <c:pt idx="2">
                  <c:v>1618</c:v>
                </c:pt>
              </c:numCache>
            </c:numRef>
          </c:val>
          <c:extLst>
            <c:ext xmlns:c16="http://schemas.microsoft.com/office/drawing/2014/chart" uri="{C3380CC4-5D6E-409C-BE32-E72D297353CC}">
              <c16:uniqueId val="{00000001-EDF9-4D88-8E3B-F5384A28073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3963</c:v>
                </c:pt>
                <c:pt idx="1">
                  <c:v>4356</c:v>
                </c:pt>
                <c:pt idx="2">
                  <c:v>4942</c:v>
                </c:pt>
              </c:numCache>
            </c:numRef>
          </c:val>
          <c:extLst>
            <c:ext xmlns:c16="http://schemas.microsoft.com/office/drawing/2014/chart" uri="{C3380CC4-5D6E-409C-BE32-E72D297353CC}">
              <c16:uniqueId val="{00000002-EDF9-4D88-8E3B-F5384A28073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{423CDEED-52C1-453B-A590-009D4E5E3E84}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0F2-4858-8684-5FCC05167BB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{E90AD5F1-DEC7-401D-94C2-7CB0FAAADEE2}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F2-4858-8684-5FCC05167BB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{A4EB6DAE-3D86-46A2-95C0-B55BB52C6960}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F2-4858-8684-5FCC05167BB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{E40DBF18-6183-4DA4-A464-4F023474CF2D}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F2-4858-8684-5FCC05167BB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{53BB9B44-D373-4650-9A61-069831EAEB2C}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F2-4858-8684-5FCC05167BBB}"/>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{59A1A300-EC0C-43FB-956E-0282EBC3B22E}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0F2-4858-8684-5FCC05167BB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{CC048DBD-E3A8-45F1-8E88-ACBCA8343E8E}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0F2-4858-8684-5FCC05167BB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{4789E239-8368-4DAE-A0F4-EE334981D6A2}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0F2-4858-8684-5FCC05167BBB}"/>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{F4D1222E-4E20-434F-BA55-2E91B64DEA74}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0F2-4858-8684-5FCC05167BB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53.6</c:v>
                </c:pt>
                <c:pt idx="32">
                  <c:v>56.7</c:v>
                </c:pt>
              </c:numCache>
            </c:numRef>
          </c:xVal>
          <c:yVal>
            <c:numRef>
              <c:f>公会計指標分析・財政指標組合せ分析表!$BP$51:$DC$51</c:f>
              <c:numCache>
                <c:formatCode>#,##0.0;"▲ "#,##0.0</c:formatCode>
                <c:ptCount val="40"/>
                <c:pt idx="8">
                  <c:v>89.4</c:v>
                </c:pt>
                <c:pt idx="32">
                  <c:v>80.8</c:v>
                </c:pt>
              </c:numCache>
            </c:numRef>
          </c:yVal>
          <c:smooth val="0"/>
          <c:extLst>
            <c:ext xmlns:c16="http://schemas.microsoft.com/office/drawing/2014/chart" uri="{C3380CC4-5D6E-409C-BE32-E72D297353CC}">
              <c16:uniqueId val="{00000009-B0F2-4858-8684-5FCC05167BB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{C94B5D16-915C-4420-9A12-CD80292754F6}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0F2-4858-8684-5FCC05167BB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{AB8A0CC2-2910-4CC1-A149-04BCD66F9443}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F2-4858-8684-5FCC05167BB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{193EE779-C48D-4566-A3FE-22A89D0DF4EF}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F2-4858-8684-5FCC05167BB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{30921CEF-A081-4E05-86DF-98DAE85EF530}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F2-4858-8684-5FCC05167BB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{89DD392F-A70A-46E8-9382-19A9A4749C1A}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F2-4858-8684-5FCC05167BBB}"/>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{DB69561E-0C47-43A6-A009-DF2D9E743C91}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0F2-4858-8684-5FCC05167BB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{621B0FDC-6060-4C3F-BABC-FC206B909634}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0F2-4858-8684-5FCC05167BB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{98BD4562-7642-4329-8C43-6536F7FD1738}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0F2-4858-8684-5FCC05167BBB}"/>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{78F03573-05D1-490B-9344-868E2C3D7477}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0F2-4858-8684-5FCC05167BB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58.3</c:v>
                </c:pt>
                <c:pt idx="32">
                  <c:v>62</c:v>
                </c:pt>
              </c:numCache>
            </c:numRef>
          </c:xVal>
          <c:yVal>
            <c:numRef>
              <c:f>公会計指標分析・財政指標組合せ分析表!$BP$55:$DC$55</c:f>
              <c:numCache>
                <c:formatCode>#,##0.0;"▲ "#,##0.0</c:formatCode>
                <c:ptCount val="40"/>
                <c:pt idx="8">
                  <c:v>54.6</c:v>
                </c:pt>
                <c:pt idx="32">
                  <c:v>49</c:v>
                </c:pt>
              </c:numCache>
            </c:numRef>
          </c:yVal>
          <c:smooth val="0"/>
          <c:extLst>
            <c:ext xmlns:c16="http://schemas.microsoft.com/office/drawing/2014/chart" uri="{C3380CC4-5D6E-409C-BE32-E72D297353CC}">
              <c16:uniqueId val="{00000013-B0F2-4858-8684-5FCC05167BBB}"/>
            </c:ext>
          </c:extLst>
        </c:ser>
        <c:dLbls>
          <c:showLegendKey val="0"/>
          <c:showVal val="1"/>
          <c:showCatName val="0"/>
          <c:showSerName val="0"/>
          <c:showPercent val="0"/>
          <c:showBubbleSize val="0"/>
        </c:dLbls>
        <c:axId val="46179840"/>
        <c:axId val="46181760"/>
      </c:scatterChart>
      <c:valAx>
        <c:axId val="46179840"/>
        <c:scaling>
          <c:orientation val="minMax"/>
          <c:max val="62.7"/>
          <c:min val="53.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7"/>
          <c:min val="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{1E3F6265-5417-4D92-891F-1FCFCA079BB0}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E87-4D83-8898-3320909883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{8910E0A4-EDDA-4E0E-871E-CE88B6925992}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87-4D83-8898-3320909883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{895366D7-252E-4A5A-8380-EF64CAAFAEA8}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87-4D83-8898-3320909883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{948F8455-24F9-4285-A246-5EA2EFCE958F}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87-4D83-8898-3320909883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{16398F1E-2589-48FD-B2C6-678002A511EF}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87-4D83-8898-3320909883F6}"/>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{9F3F1667-D156-4D80-873B-D8CE9E45908B}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E87-4D83-8898-3320909883F6}"/>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{AF071C21-5F5D-48F1-849E-4AA0F5BE90D8}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E87-4D83-8898-3320909883F6}"/>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{5C14EF78-0A89-47AF-9006-215A2765B154}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E87-4D83-8898-3320909883F6}"/>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{2147178F-04E9-4702-8FED-1914D39000F5}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E87-4D83-8898-3320909883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11.3</c:v>
                </c:pt>
                <c:pt idx="16">
                  <c:v>11.7</c:v>
                </c:pt>
                <c:pt idx="24">
                  <c:v>12.3</c:v>
                </c:pt>
                <c:pt idx="32">
                  <c:v>12.6</c:v>
                </c:pt>
              </c:numCache>
            </c:numRef>
          </c:xVal>
          <c:yVal>
            <c:numRef>
              <c:f>公会計指標分析・財政指標組合せ分析表!$BP$73:$DC$73</c:f>
              <c:numCache>
                <c:formatCode>#,##0.0;"▲ "#,##0.0</c:formatCode>
                <c:ptCount val="40"/>
                <c:pt idx="0">
                  <c:v>76.5</c:v>
                </c:pt>
                <c:pt idx="8">
                  <c:v>89.4</c:v>
                </c:pt>
                <c:pt idx="16">
                  <c:v>88.3</c:v>
                </c:pt>
                <c:pt idx="24">
                  <c:v>94.3</c:v>
                </c:pt>
                <c:pt idx="32">
                  <c:v>80.8</c:v>
                </c:pt>
              </c:numCache>
            </c:numRef>
          </c:yVal>
          <c:smooth val="0"/>
          <c:extLst>
            <c:ext xmlns:c16="http://schemas.microsoft.com/office/drawing/2014/chart" uri="{C3380CC4-5D6E-409C-BE32-E72D297353CC}">
              <c16:uniqueId val="{00000009-5E87-4D83-8898-3320909883F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{4011DE3E-3771-43A5-A2E7-47279686753F}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E87-4D83-8898-3320909883F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{F2B473B2-1CCC-4218-BFF7-0BDD635C9FF1}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87-4D83-8898-3320909883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{8B3911F1-03FA-4074-A33D-D48F677CC748}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87-4D83-8898-3320909883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{764645B0-15E3-41B0-8319-15CB47116E31}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87-4D83-8898-3320909883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{BB02050E-108B-425E-BF6E-8E5E9A15033A}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87-4D83-8898-3320909883F6}"/>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{033057FD-CCB4-400F-838A-56121F128516}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E87-4D83-8898-3320909883F6}"/>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{AF66D756-A8D3-4CCB-8C4C-8067687682A7}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E87-4D83-8898-3320909883F6}"/>
                </c:ext>
              </c:extLst>
            </c:dLbl>
            <c:dLbl>
              <c:idx val="24"/>
              <c:layout>
                <c:manualLayout>
                  <c:x val="-2.9943142397007908E-2"/>
                  <c:y val="-4.8852426901165626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{6D3F6738-8613-47F4-ADAD-D4A777B4C3EF}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E87-4D83-8898-3320909883F6}"/>
                </c:ext>
              </c:extLst>
            </c:dLbl>
            <c:dLbl>
              <c:idx val="32"/>
              <c:layout>
                <c:manualLayout>
                  <c:x val="-3.3325191947178326E-2"/>
                  <c:y val="-7.598086727442227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{58106079-56A5-4DB2-B8E1-2AD2EFE52188}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E87-4D83-8898-3320909883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10</c:v>
                </c:pt>
                <c:pt idx="16">
                  <c:v>9.8000000000000007</c:v>
                </c:pt>
                <c:pt idx="24">
                  <c:v>9.6</c:v>
                </c:pt>
                <c:pt idx="32">
                  <c:v>9.5</c:v>
                </c:pt>
              </c:numCache>
            </c:numRef>
          </c:xVal>
          <c:yVal>
            <c:numRef>
              <c:f>公会計指標分析・財政指標組合せ分析表!$BP$77:$DC$77</c:f>
              <c:numCache>
                <c:formatCode>#,##0.0;"▲ "#,##0.0</c:formatCode>
                <c:ptCount val="40"/>
                <c:pt idx="0">
                  <c:v>32.799999999999997</c:v>
                </c:pt>
                <c:pt idx="8">
                  <c:v>54.6</c:v>
                </c:pt>
                <c:pt idx="16">
                  <c:v>53.2</c:v>
                </c:pt>
                <c:pt idx="24">
                  <c:v>47.9</c:v>
                </c:pt>
                <c:pt idx="32">
                  <c:v>49</c:v>
                </c:pt>
              </c:numCache>
            </c:numRef>
          </c:yVal>
          <c:smooth val="0"/>
          <c:extLst>
            <c:ext xmlns:c16="http://schemas.microsoft.com/office/drawing/2014/chart" uri="{C3380CC4-5D6E-409C-BE32-E72D297353CC}">
              <c16:uniqueId val="{00000013-5E87-4D83-8898-3320909883F6}"/>
            </c:ext>
          </c:extLst>
        </c:ser>
        <c:dLbls>
          <c:showLegendKey val="0"/>
          <c:showVal val="1"/>
          <c:showCatName val="0"/>
          <c:showSerName val="0"/>
          <c:showPercent val="0"/>
          <c:showBubbleSize val="0"/>
        </c:dLbls>
        <c:axId val="84219776"/>
        <c:axId val="84234240"/>
      </c:scatterChart>
      <c:valAx>
        <c:axId val="84219776"/>
        <c:scaling>
          <c:orientation val="minMax"/>
          <c:max val="12.9"/>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5"/>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地方債の元利償還金については、道路等の償還額の大きい起債の完済により昨年度と比較して</a:t>
          </a:r>
          <a:r>
            <a:rPr kumimoji="1" lang="en-US" altLang="ja-JP" sz="1400">
              <a:latin typeface="ＭＳ ゴシック" pitchFamily="49" charset="-128"/>
              <a:ea typeface="ＭＳ ゴシック" pitchFamily="49" charset="-128"/>
            </a:rPr>
            <a:t>98</a:t>
          </a:r>
          <a:r>
            <a:rPr kumimoji="1" lang="ja-JP" altLang="en-US" sz="1400">
              <a:latin typeface="ＭＳ ゴシック" pitchFamily="49" charset="-128"/>
              <a:ea typeface="ＭＳ ゴシック" pitchFamily="49" charset="-128"/>
            </a:rPr>
            <a:t>百万円の減となっている。しかしながら、近年集中している大型事業の償還開始や平成３０年７月豪雨の影響により、今後は増加傾向となる見込みである。今後も財政運営適正化計画及び公営企業経営健全化計画の確実な実施により、大型事業についても計画的な起債発行を遵守し、持続可能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公営企業債等繰入見込額は昨年度に比べ</a:t>
          </a:r>
          <a:r>
            <a:rPr kumimoji="1" lang="en-US" altLang="ja-JP" sz="1400">
              <a:latin typeface="ＭＳ ゴシック" pitchFamily="49" charset="-128"/>
              <a:ea typeface="ＭＳ ゴシック" pitchFamily="49" charset="-128"/>
            </a:rPr>
            <a:t>686</a:t>
          </a:r>
          <a:r>
            <a:rPr kumimoji="1" lang="ja-JP" altLang="en-US" sz="1400">
              <a:latin typeface="ＭＳ ゴシック" pitchFamily="49" charset="-128"/>
              <a:ea typeface="ＭＳ ゴシック" pitchFamily="49" charset="-128"/>
            </a:rPr>
            <a:t>百万円の減となっている。充当可能基金については、基金の新設により</a:t>
          </a:r>
          <a:r>
            <a:rPr kumimoji="1" lang="en-US" altLang="ja-JP" sz="1400">
              <a:latin typeface="ＭＳ ゴシック" pitchFamily="49" charset="-128"/>
              <a:ea typeface="ＭＳ ゴシック" pitchFamily="49" charset="-128"/>
            </a:rPr>
            <a:t>543</a:t>
          </a:r>
          <a:r>
            <a:rPr kumimoji="1" lang="ja-JP" altLang="en-US" sz="1400">
              <a:latin typeface="ＭＳ ゴシック" pitchFamily="49" charset="-128"/>
              <a:ea typeface="ＭＳ ゴシック" pitchFamily="49" charset="-128"/>
            </a:rPr>
            <a:t>百万円の増となっている。基準財政需要額算入見込額について、臨時地方道整備事業債等の交付税算入率の低い地方債が減少し、公共災害復旧事業債等の交付税算入率の高い地方債が増えたことにより</a:t>
          </a:r>
          <a:r>
            <a:rPr kumimoji="1" lang="en-US" altLang="ja-JP" sz="1400">
              <a:latin typeface="ＭＳ ゴシック" pitchFamily="49" charset="-128"/>
              <a:ea typeface="ＭＳ ゴシック" pitchFamily="49" charset="-128"/>
            </a:rPr>
            <a:t>456</a:t>
          </a:r>
          <a:r>
            <a:rPr kumimoji="1" lang="ja-JP" altLang="en-US" sz="1400">
              <a:latin typeface="ＭＳ ゴシック" pitchFamily="49" charset="-128"/>
              <a:ea typeface="ＭＳ ゴシック" pitchFamily="49" charset="-128"/>
            </a:rPr>
            <a:t>百万円の増となっている。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このとおり、昨年度と比較して将来負担額が減、充当可能財源等が増となり、将来負担比率の分子は</a:t>
          </a:r>
          <a:r>
            <a:rPr kumimoji="1" lang="en-US" altLang="ja-JP" sz="1400">
              <a:latin typeface="ＭＳ ゴシック" pitchFamily="49" charset="-128"/>
              <a:ea typeface="ＭＳ ゴシック" pitchFamily="49" charset="-128"/>
            </a:rPr>
            <a:t>1,589</a:t>
          </a:r>
          <a:r>
            <a:rPr kumimoji="1" lang="ja-JP" altLang="en-US" sz="1400">
              <a:latin typeface="ＭＳ ゴシック" pitchFamily="49" charset="-128"/>
              <a:ea typeface="ＭＳ ゴシック" pitchFamily="49" charset="-128"/>
            </a:rPr>
            <a:t>百万円の減となっている。</a:t>
          </a:r>
        </a:p>
        <a:p>
          <a:r>
            <a:rPr kumimoji="1" lang="ja-JP" altLang="en-US" sz="1400">
              <a:latin typeface="ＭＳ ゴシック" pitchFamily="49" charset="-128"/>
              <a:ea typeface="ＭＳ ゴシック" pitchFamily="49" charset="-128"/>
            </a:rPr>
            <a:t>しかしながら、大型事業や災害復旧事業の償還が集中する期間であり、地方債残高の増、基金の取り崩しが見込まれる。今後も引き続き、財政運営適正化計画を基に健全な財政運営に努める。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岡山県高梁市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基金の新設等によりその他特定目的基金の残高が増額したため。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各基金において目的に応じた事業を推進していくとともに、基金を統合し、有効な財源として活用していく。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地域振興基金：住民による自主的、主体的なまちづくり活動事業等の推進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文化振興基金：文化芸術活動及び歴史文化の保護、保存と活用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復興基金：平成３０年７月豪雨災害からの復旧及び復興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福祉基金：地域福祉活動の促進と快適な生活環境の形成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開発事業基金：大規模事業の実施による財源確保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基金の新設（復興基金、森づくり基金）や多額の寄附金の積み立て、肉用牛特別導入事業基金の廃止に伴う農業振興基金への積み替えを行ったため。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各基金において目的に応じた事業を推進していくとともに、基金を統合し、有効な財源として活用していく。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地方交付税の大幅な減額に伴い決算余剰金が減額し、基金への積立額が取崩額を下回ったため。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決算余剰金を積み立てるとともに、取り崩しについては大規模な災害対応など、最低限の範囲に努めていく。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地方債の償還に充当したため。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財政運営適正化計画に基づき、計画的な新規起債発行に努める。また、繰上償還の財源として保持していく。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30,136
29,168
546.99
26,584,712
25,533,809
704,986
13,389,613
32,942,222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bIns="18000" rtlCol="0" anchor="t"/>
        <a:lstStyle/>
        <a:p>
          <a:r>
            <a:rPr kumimoji="1" lang="ja-JP" altLang="en-US" sz="1050">
              <a:latin typeface="ＭＳ Ｐゴシック" panose="020B0600070205080204" pitchFamily="50" charset="-128"/>
              <a:ea typeface="ＭＳ Ｐゴシック" panose="020B0600070205080204" pitchFamily="50" charset="-128"/>
            </a:rPr>
            <a:t>　有形固定資産減価償却率は類似団体平均を下回っており、主な要因は、市庁舎及び複合施設の建設や養護老人ホームの除却による。本市の有形固定資産のうち、大部分を占めている道路や橋梁などのインフラ工作物では</a:t>
          </a:r>
          <a:r>
            <a:rPr kumimoji="1" lang="en-US" altLang="ja-JP" sz="1050">
              <a:latin typeface="ＭＳ Ｐゴシック" panose="020B0600070205080204" pitchFamily="50" charset="-128"/>
              <a:ea typeface="ＭＳ Ｐゴシック" panose="020B0600070205080204" pitchFamily="50" charset="-128"/>
            </a:rPr>
            <a:t>56.8</a:t>
          </a:r>
          <a:r>
            <a:rPr kumimoji="1" lang="ja-JP" altLang="en-US" sz="1050">
              <a:latin typeface="ＭＳ Ｐゴシック" panose="020B0600070205080204" pitchFamily="50" charset="-128"/>
              <a:ea typeface="ＭＳ Ｐゴシック" panose="020B0600070205080204" pitchFamily="50" charset="-128"/>
            </a:rPr>
            <a:t>％であったが、次いで大きな割合を占める建物は</a:t>
          </a:r>
          <a:r>
            <a:rPr kumimoji="1" lang="en-US" altLang="ja-JP" sz="1050">
              <a:latin typeface="ＭＳ Ｐゴシック" panose="020B0600070205080204" pitchFamily="50" charset="-128"/>
              <a:ea typeface="ＭＳ Ｐゴシック" panose="020B0600070205080204" pitchFamily="50" charset="-128"/>
            </a:rPr>
            <a:t>65.1</a:t>
          </a:r>
          <a:r>
            <a:rPr kumimoji="1" lang="ja-JP" altLang="en-US" sz="1050">
              <a:latin typeface="ＭＳ Ｐゴシック" panose="020B0600070205080204" pitchFamily="50" charset="-128"/>
              <a:ea typeface="ＭＳ Ｐゴシック" panose="020B0600070205080204" pitchFamily="50" charset="-128"/>
            </a:rPr>
            <a:t>％であった。中でも、市営住宅では</a:t>
          </a:r>
          <a:r>
            <a:rPr kumimoji="1" lang="en-US" altLang="ja-JP" sz="1050">
              <a:latin typeface="ＭＳ Ｐゴシック" panose="020B0600070205080204" pitchFamily="50" charset="-128"/>
              <a:ea typeface="ＭＳ Ｐゴシック" panose="020B0600070205080204" pitchFamily="50" charset="-128"/>
            </a:rPr>
            <a:t>70.7</a:t>
          </a:r>
          <a:r>
            <a:rPr kumimoji="1" lang="ja-JP" altLang="en-US" sz="1050">
              <a:latin typeface="ＭＳ Ｐゴシック" panose="020B0600070205080204" pitchFamily="50" charset="-128"/>
              <a:ea typeface="ＭＳ Ｐゴシック" panose="020B0600070205080204" pitchFamily="50" charset="-128"/>
            </a:rPr>
            <a:t>％、学校については</a:t>
          </a:r>
          <a:r>
            <a:rPr kumimoji="1" lang="en-US" altLang="ja-JP" sz="1050">
              <a:latin typeface="ＭＳ Ｐゴシック" panose="020B0600070205080204" pitchFamily="50" charset="-128"/>
              <a:ea typeface="ＭＳ Ｐゴシック" panose="020B0600070205080204" pitchFamily="50" charset="-128"/>
            </a:rPr>
            <a:t>73.9</a:t>
          </a:r>
          <a:r>
            <a:rPr kumimoji="1" lang="ja-JP" altLang="en-US" sz="1050">
              <a:latin typeface="ＭＳ Ｐゴシック" panose="020B0600070205080204" pitchFamily="50" charset="-128"/>
              <a:ea typeface="ＭＳ Ｐゴシック" panose="020B0600070205080204" pitchFamily="50" charset="-128"/>
            </a:rPr>
            <a:t>％と老朽化が進んでいる。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本市では公共施設等総合管理計画において、公共施設等の延べ床面積を</a:t>
          </a:r>
          <a:r>
            <a:rPr kumimoji="1" lang="en-US" altLang="ja-JP" sz="1050">
              <a:latin typeface="ＭＳ Ｐゴシック" panose="020B0600070205080204" pitchFamily="50" charset="-128"/>
              <a:ea typeface="ＭＳ Ｐゴシック" panose="020B0600070205080204" pitchFamily="50" charset="-128"/>
            </a:rPr>
            <a:t>40</a:t>
          </a:r>
          <a:r>
            <a:rPr kumimoji="1" lang="ja-JP" altLang="en-US" sz="1050">
              <a:latin typeface="ＭＳ Ｐゴシック" panose="020B0600070205080204" pitchFamily="50" charset="-128"/>
              <a:ea typeface="ＭＳ Ｐゴシック" panose="020B0600070205080204" pitchFamily="50" charset="-128"/>
            </a:rPr>
            <a:t>％削減するという目標を掲げており、今後も老朽化した施設の統廃合や長寿命化などの老朽化対策に積極的に取り組んでいく。</a:t>
          </a:r>
          <a:endParaRPr kumimoji="1" lang="en-US" altLang="ja-JP" sz="105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163449</xdr:rowOff>
    </xdr:from>
    <xdr:to>
      <xdr:col>7</xdr:col>
      <xdr:colOff>187325</xdr:colOff>
      <xdr:row>29</xdr:row>
      <xdr:rowOff>93599</xdr:rowOff>
    </xdr:to>
    <xdr:sp macro="" textlink="">
      <xdr:nvSpPr>
        <xdr:cNvPr id="73" name="フローチャート: 判断 72"/>
        <xdr:cNvSpPr/>
      </xdr:nvSpPr>
      <xdr:spPr>
        <a:xfrm>
          <a:off x="1714500" y="57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122428</xdr:rowOff>
    </xdr:from>
    <xdr:to>
      <xdr:col>23</xdr:col>
      <xdr:colOff>136525</xdr:colOff>
      <xdr:row>29</xdr:row>
      <xdr:rowOff>52578</xdr:rowOff>
    </xdr:to>
    <xdr:sp macro="" textlink="">
      <xdr:nvSpPr>
        <xdr:cNvPr id="79" name="楕円 78"/>
        <xdr:cNvSpPr/>
      </xdr:nvSpPr>
      <xdr:spPr>
        <a:xfrm>
          <a:off x="4711700" y="569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145305</xdr:rowOff>
    </xdr:from>
    <xdr:ext cx="405111" cy="259045"/>
    <xdr:sp macro="" textlink="">
      <xdr:nvSpPr>
        <xdr:cNvPr id="80" name="有形固定資産減価償却率該当値テキスト"/>
        <xdr:cNvSpPr txBox="1"/>
      </xdr:nvSpPr>
      <xdr:spPr>
        <a:xfrm>
          <a:off x="4813300" y="5545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85725</xdr:colOff>
      <xdr:row>28</xdr:row>
      <xdr:rowOff>55499</xdr:rowOff>
    </xdr:from>
    <xdr:to>
      <xdr:col>11</xdr:col>
      <xdr:colOff>187325</xdr:colOff>
      <xdr:row>28</xdr:row>
      <xdr:rowOff>157099</xdr:rowOff>
    </xdr:to>
    <xdr:sp macro="" textlink="">
      <xdr:nvSpPr>
        <xdr:cNvPr id="81" name="楕円 80"/>
        <xdr:cNvSpPr/>
      </xdr:nvSpPr>
      <xdr:spPr>
        <a:xfrm>
          <a:off x="2476500" y="562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27</xdr:row>
      <xdr:rowOff>155465</xdr:rowOff>
    </xdr:from>
    <xdr:ext cx="405111" cy="259045"/>
    <xdr:sp macro="" textlink="">
      <xdr:nvSpPr>
        <xdr:cNvPr id="82" name="n_1aveValue有形固定資産減価償却率"/>
        <xdr:cNvSpPr txBox="1"/>
      </xdr:nvSpPr>
      <xdr:spPr>
        <a:xfrm>
          <a:off x="3836044" y="555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83" name="n_2aveValue有形固定資産減価償却率"/>
        <xdr:cNvSpPr txBox="1"/>
      </xdr:nvSpPr>
      <xdr:spPr>
        <a:xfrm>
          <a:off x="3086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84" name="n_3aveValue有形固定資産減価償却率"/>
        <xdr:cNvSpPr txBox="1"/>
      </xdr:nvSpPr>
      <xdr:spPr>
        <a:xfrm>
          <a:off x="2324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110126</xdr:rowOff>
    </xdr:from>
    <xdr:ext cx="405111" cy="259045"/>
    <xdr:sp macro="" textlink="">
      <xdr:nvSpPr>
        <xdr:cNvPr id="85" name="n_4aveValue有形固定資産減価償却率"/>
        <xdr:cNvSpPr txBox="1"/>
      </xdr:nvSpPr>
      <xdr:spPr>
        <a:xfrm>
          <a:off x="1562744" y="5510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2176</xdr:rowOff>
    </xdr:from>
    <xdr:ext cx="405111" cy="259045"/>
    <xdr:sp macro="" textlink="">
      <xdr:nvSpPr>
        <xdr:cNvPr id="86" name="n_3mainValue有形固定資産減価償却率"/>
        <xdr:cNvSpPr txBox="1"/>
      </xdr:nvSpPr>
      <xdr:spPr>
        <a:xfrm>
          <a:off x="2324744" y="54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9" name="正方形/長方形 8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債務償還比率は昨年度と比べて</a:t>
          </a:r>
          <a:r>
            <a:rPr kumimoji="1" lang="en-US" altLang="ja-JP" sz="1100">
              <a:latin typeface="ＭＳ Ｐゴシック" panose="020B0600070205080204" pitchFamily="50" charset="-128"/>
              <a:ea typeface="ＭＳ Ｐゴシック" panose="020B0600070205080204" pitchFamily="50" charset="-128"/>
            </a:rPr>
            <a:t>18.0</a:t>
          </a:r>
          <a:r>
            <a:rPr kumimoji="1" lang="ja-JP" altLang="en-US" sz="1100">
              <a:latin typeface="ＭＳ Ｐゴシック" panose="020B0600070205080204" pitchFamily="50" charset="-128"/>
              <a:ea typeface="ＭＳ Ｐゴシック" panose="020B0600070205080204" pitchFamily="50" charset="-128"/>
            </a:rPr>
            <a:t>％も増加となった。主な要因としては、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経常一般財源（歳入）が減少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ことに加え、市庁舎や複合施設の建設など近年続いている大型事業による地方債の発行が大きくなっていることが考えられる。また、今後も大型事業実施による地方債発行額の増加が見込まれるが、財政運営適正化計画に基づき、計画的な発行を遵守する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2" name="テキスト ボックス 10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4" name="テキスト ボックス 10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06" name="テキスト ボックス 10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8" name="テキスト ボックス 10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0" name="テキスト ボックス 10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2" name="テキスト ボックス 11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4" name="テキスト ボックス 11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17" name="直線コネクタ 116"/>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18" name="債務償還比率最小値テキスト"/>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19" name="直線コネクタ 118"/>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20" name="債務償還比率最大値テキスト"/>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21" name="直線コネクタ 120"/>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22" name="債務償還比率平均値テキスト"/>
        <xdr:cNvSpPr txBox="1"/>
      </xdr:nvSpPr>
      <xdr:spPr>
        <a:xfrm>
          <a:off x="14846300" y="5797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23" name="フローチャート: 判断 122"/>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24" name="フローチャート: 判断 123"/>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25" name="フローチャート: 判断 124"/>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26" name="フローチャート: 判断 125"/>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45563</xdr:rowOff>
    </xdr:from>
    <xdr:to>
      <xdr:col>60</xdr:col>
      <xdr:colOff>123825</xdr:colOff>
      <xdr:row>29</xdr:row>
      <xdr:rowOff>147163</xdr:rowOff>
    </xdr:to>
    <xdr:sp macro="" textlink="">
      <xdr:nvSpPr>
        <xdr:cNvPr id="127" name="フローチャート: 判断 126"/>
        <xdr:cNvSpPr/>
      </xdr:nvSpPr>
      <xdr:spPr>
        <a:xfrm>
          <a:off x="11747500" y="578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105332</xdr:rowOff>
    </xdr:from>
    <xdr:to>
      <xdr:col>76</xdr:col>
      <xdr:colOff>73025</xdr:colOff>
      <xdr:row>31</xdr:row>
      <xdr:rowOff>35482</xdr:rowOff>
    </xdr:to>
    <xdr:sp macro="" textlink="">
      <xdr:nvSpPr>
        <xdr:cNvPr id="133" name="楕円 132"/>
        <xdr:cNvSpPr/>
      </xdr:nvSpPr>
      <xdr:spPr>
        <a:xfrm>
          <a:off x="14744700" y="602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83759</xdr:rowOff>
    </xdr:from>
    <xdr:ext cx="469744" cy="259045"/>
    <xdr:sp macro="" textlink="">
      <xdr:nvSpPr>
        <xdr:cNvPr id="134" name="債務償還比率該当値テキスト"/>
        <xdr:cNvSpPr txBox="1"/>
      </xdr:nvSpPr>
      <xdr:spPr>
        <a:xfrm>
          <a:off x="14846300" y="599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86826</xdr:rowOff>
    </xdr:from>
    <xdr:to>
      <xdr:col>72</xdr:col>
      <xdr:colOff>123825</xdr:colOff>
      <xdr:row>31</xdr:row>
      <xdr:rowOff>16976</xdr:rowOff>
    </xdr:to>
    <xdr:sp macro="" textlink="">
      <xdr:nvSpPr>
        <xdr:cNvPr id="135" name="楕円 134"/>
        <xdr:cNvSpPr/>
      </xdr:nvSpPr>
      <xdr:spPr>
        <a:xfrm>
          <a:off x="14033500" y="600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137626</xdr:rowOff>
    </xdr:from>
    <xdr:to>
      <xdr:col>76</xdr:col>
      <xdr:colOff>22225</xdr:colOff>
      <xdr:row>30</xdr:row>
      <xdr:rowOff>156132</xdr:rowOff>
    </xdr:to>
    <xdr:cxnSp macro="">
      <xdr:nvCxnSpPr>
        <xdr:cNvPr id="136" name="直線コネクタ 135"/>
        <xdr:cNvCxnSpPr/>
      </xdr:nvCxnSpPr>
      <xdr:spPr>
        <a:xfrm>
          <a:off x="14084300" y="6052651"/>
          <a:ext cx="711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91246</xdr:rowOff>
    </xdr:from>
    <xdr:to>
      <xdr:col>68</xdr:col>
      <xdr:colOff>123825</xdr:colOff>
      <xdr:row>31</xdr:row>
      <xdr:rowOff>21396</xdr:rowOff>
    </xdr:to>
    <xdr:sp macro="" textlink="">
      <xdr:nvSpPr>
        <xdr:cNvPr id="137" name="楕円 136"/>
        <xdr:cNvSpPr/>
      </xdr:nvSpPr>
      <xdr:spPr>
        <a:xfrm>
          <a:off x="13271500" y="600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137626</xdr:rowOff>
    </xdr:from>
    <xdr:to>
      <xdr:col>72</xdr:col>
      <xdr:colOff>73025</xdr:colOff>
      <xdr:row>30</xdr:row>
      <xdr:rowOff>142046</xdr:rowOff>
    </xdr:to>
    <xdr:cxnSp macro="">
      <xdr:nvCxnSpPr>
        <xdr:cNvPr id="138" name="直線コネクタ 137"/>
        <xdr:cNvCxnSpPr/>
      </xdr:nvCxnSpPr>
      <xdr:spPr>
        <a:xfrm flipV="1">
          <a:off x="13322300" y="6052651"/>
          <a:ext cx="762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85181</xdr:rowOff>
    </xdr:from>
    <xdr:to>
      <xdr:col>64</xdr:col>
      <xdr:colOff>123825</xdr:colOff>
      <xdr:row>31</xdr:row>
      <xdr:rowOff>15331</xdr:rowOff>
    </xdr:to>
    <xdr:sp macro="" textlink="">
      <xdr:nvSpPr>
        <xdr:cNvPr id="139" name="楕円 138"/>
        <xdr:cNvSpPr/>
      </xdr:nvSpPr>
      <xdr:spPr>
        <a:xfrm>
          <a:off x="12509500" y="600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135981</xdr:rowOff>
    </xdr:from>
    <xdr:to>
      <xdr:col>68</xdr:col>
      <xdr:colOff>73025</xdr:colOff>
      <xdr:row>30</xdr:row>
      <xdr:rowOff>142046</xdr:rowOff>
    </xdr:to>
    <xdr:cxnSp macro="">
      <xdr:nvCxnSpPr>
        <xdr:cNvPr id="140" name="直線コネクタ 139"/>
        <xdr:cNvCxnSpPr/>
      </xdr:nvCxnSpPr>
      <xdr:spPr>
        <a:xfrm>
          <a:off x="12560300" y="6051006"/>
          <a:ext cx="762000" cy="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117632</xdr:rowOff>
    </xdr:from>
    <xdr:to>
      <xdr:col>60</xdr:col>
      <xdr:colOff>123825</xdr:colOff>
      <xdr:row>30</xdr:row>
      <xdr:rowOff>47782</xdr:rowOff>
    </xdr:to>
    <xdr:sp macro="" textlink="">
      <xdr:nvSpPr>
        <xdr:cNvPr id="141" name="楕円 140"/>
        <xdr:cNvSpPr/>
      </xdr:nvSpPr>
      <xdr:spPr>
        <a:xfrm>
          <a:off x="11747500" y="586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168432</xdr:rowOff>
    </xdr:from>
    <xdr:to>
      <xdr:col>64</xdr:col>
      <xdr:colOff>73025</xdr:colOff>
      <xdr:row>30</xdr:row>
      <xdr:rowOff>135981</xdr:rowOff>
    </xdr:to>
    <xdr:cxnSp macro="">
      <xdr:nvCxnSpPr>
        <xdr:cNvPr id="142" name="直線コネクタ 141"/>
        <xdr:cNvCxnSpPr/>
      </xdr:nvCxnSpPr>
      <xdr:spPr>
        <a:xfrm>
          <a:off x="11798300" y="5912007"/>
          <a:ext cx="762000" cy="13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43" name="n_1aveValue債務償還比率"/>
        <xdr:cNvSpPr txBox="1"/>
      </xdr:nvSpPr>
      <xdr:spPr>
        <a:xfrm>
          <a:off x="138367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44" name="n_2aveValue債務償還比率"/>
        <xdr:cNvSpPr txBox="1"/>
      </xdr:nvSpPr>
      <xdr:spPr>
        <a:xfrm>
          <a:off x="13087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45" name="n_3aveValue債務償還比率"/>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163690</xdr:rowOff>
    </xdr:from>
    <xdr:ext cx="469744" cy="259045"/>
    <xdr:sp macro="" textlink="">
      <xdr:nvSpPr>
        <xdr:cNvPr id="146" name="n_4aveValue債務償還比率"/>
        <xdr:cNvSpPr txBox="1"/>
      </xdr:nvSpPr>
      <xdr:spPr>
        <a:xfrm>
          <a:off x="11563427" y="556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8103</xdr:rowOff>
    </xdr:from>
    <xdr:ext cx="469744" cy="259045"/>
    <xdr:sp macro="" textlink="">
      <xdr:nvSpPr>
        <xdr:cNvPr id="147" name="n_1mainValue債務償還比率"/>
        <xdr:cNvSpPr txBox="1"/>
      </xdr:nvSpPr>
      <xdr:spPr>
        <a:xfrm>
          <a:off x="13836727" y="609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12523</xdr:rowOff>
    </xdr:from>
    <xdr:ext cx="469744" cy="259045"/>
    <xdr:sp macro="" textlink="">
      <xdr:nvSpPr>
        <xdr:cNvPr id="148" name="n_2mainValue債務償還比率"/>
        <xdr:cNvSpPr txBox="1"/>
      </xdr:nvSpPr>
      <xdr:spPr>
        <a:xfrm>
          <a:off x="13087427" y="609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6458</xdr:rowOff>
    </xdr:from>
    <xdr:ext cx="469744" cy="259045"/>
    <xdr:sp macro="" textlink="">
      <xdr:nvSpPr>
        <xdr:cNvPr id="149" name="n_3mainValue債務償還比率"/>
        <xdr:cNvSpPr txBox="1"/>
      </xdr:nvSpPr>
      <xdr:spPr>
        <a:xfrm>
          <a:off x="12325427" y="609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38909</xdr:rowOff>
    </xdr:from>
    <xdr:ext cx="469744" cy="259045"/>
    <xdr:sp macro="" textlink="">
      <xdr:nvSpPr>
        <xdr:cNvPr id="150" name="n_4mainValue債務償還比率"/>
        <xdr:cNvSpPr txBox="1"/>
      </xdr:nvSpPr>
      <xdr:spPr>
        <a:xfrm>
          <a:off x="11563427" y="595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30,136
29,168
546.99
26,584,712
25,533,809
704,986
13,389,613
32,942,222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61323</xdr:rowOff>
    </xdr:from>
    <xdr:to>
      <xdr:col>6</xdr:col>
      <xdr:colOff>38100</xdr:colOff>
      <xdr:row>38</xdr:row>
      <xdr:rowOff>162923</xdr:rowOff>
    </xdr:to>
    <xdr:sp macro="" textlink="">
      <xdr:nvSpPr>
        <xdr:cNvPr id="68" name="フローチャート: 判断 67"/>
        <xdr:cNvSpPr/>
      </xdr:nvSpPr>
      <xdr:spPr>
        <a:xfrm>
          <a:off x="1079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22134</xdr:rowOff>
    </xdr:from>
    <xdr:to>
      <xdr:col>24</xdr:col>
      <xdr:colOff>114300</xdr:colOff>
      <xdr:row>38</xdr:row>
      <xdr:rowOff>123734</xdr:rowOff>
    </xdr:to>
    <xdr:sp macro="" textlink="">
      <xdr:nvSpPr>
        <xdr:cNvPr id="74" name="楕円 73"/>
        <xdr:cNvSpPr/>
      </xdr:nvSpPr>
      <xdr:spPr>
        <a:xfrm>
          <a:off x="45847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45011</xdr:rowOff>
    </xdr:from>
    <xdr:ext cx="405111" cy="259045"/>
    <xdr:sp macro="" textlink="">
      <xdr:nvSpPr>
        <xdr:cNvPr id="75" name="【道路】&#10;有形固定資産減価償却率該当値テキスト"/>
        <xdr:cNvSpPr txBox="1"/>
      </xdr:nvSpPr>
      <xdr:spPr>
        <a:xfrm>
          <a:off x="4673600" y="6388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98878</xdr:rowOff>
    </xdr:from>
    <xdr:to>
      <xdr:col>10</xdr:col>
      <xdr:colOff>165100</xdr:colOff>
      <xdr:row>38</xdr:row>
      <xdr:rowOff>29028</xdr:rowOff>
    </xdr:to>
    <xdr:sp macro="" textlink="">
      <xdr:nvSpPr>
        <xdr:cNvPr id="76" name="楕円 75"/>
        <xdr:cNvSpPr/>
      </xdr:nvSpPr>
      <xdr:spPr>
        <a:xfrm>
          <a:off x="1968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40657</xdr:rowOff>
    </xdr:from>
    <xdr:ext cx="405111" cy="259045"/>
    <xdr:sp macro="" textlink="">
      <xdr:nvSpPr>
        <xdr:cNvPr id="77" name="n_1aveValue【道路】&#10;有形固定資産減価償却率"/>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78" name="n_2aveValue【道路】&#10;有形固定資産減価償却率"/>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79" name="n_3aveValue【道路】&#10;有形固定資産減価償却率"/>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8000</xdr:rowOff>
    </xdr:from>
    <xdr:ext cx="405111" cy="259045"/>
    <xdr:sp macro="" textlink="">
      <xdr:nvSpPr>
        <xdr:cNvPr id="80" name="n_4aveValue【道路】&#10;有形固定資産減価償却率"/>
        <xdr:cNvSpPr txBox="1"/>
      </xdr:nvSpPr>
      <xdr:spPr>
        <a:xfrm>
          <a:off x="927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45555</xdr:rowOff>
    </xdr:from>
    <xdr:ext cx="405111" cy="259045"/>
    <xdr:sp macro="" textlink="">
      <xdr:nvSpPr>
        <xdr:cNvPr id="81" name="n_3mainValue【道路】&#10;有形固定資産減価償却率"/>
        <xdr:cNvSpPr txBox="1"/>
      </xdr:nvSpPr>
      <xdr:spPr>
        <a:xfrm>
          <a:off x="1816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7" name="テキスト ボックス 9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9" name="テキスト ボックス 9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03" name="直線コネクタ 102"/>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04"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05" name="直線コネクタ 104"/>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06"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07" name="直線コネクタ 106"/>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08" name="【道路】&#10;一人当たり延長平均値テキスト"/>
        <xdr:cNvSpPr txBox="1"/>
      </xdr:nvSpPr>
      <xdr:spPr>
        <a:xfrm>
          <a:off x="10515600"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09" name="フローチャート: 判断 108"/>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10" name="フローチャート: 判断 109"/>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11" name="フローチャート: 判断 110"/>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12" name="フローチャート: 判断 111"/>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162596</xdr:rowOff>
    </xdr:from>
    <xdr:to>
      <xdr:col>36</xdr:col>
      <xdr:colOff>165100</xdr:colOff>
      <xdr:row>40</xdr:row>
      <xdr:rowOff>92746</xdr:rowOff>
    </xdr:to>
    <xdr:sp macro="" textlink="">
      <xdr:nvSpPr>
        <xdr:cNvPr id="113" name="フローチャート: 判断 112"/>
        <xdr:cNvSpPr/>
      </xdr:nvSpPr>
      <xdr:spPr>
        <a:xfrm>
          <a:off x="6921500" y="684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165212</xdr:rowOff>
    </xdr:from>
    <xdr:to>
      <xdr:col>55</xdr:col>
      <xdr:colOff>50800</xdr:colOff>
      <xdr:row>39</xdr:row>
      <xdr:rowOff>95362</xdr:rowOff>
    </xdr:to>
    <xdr:sp macro="" textlink="">
      <xdr:nvSpPr>
        <xdr:cNvPr id="119" name="楕円 118"/>
        <xdr:cNvSpPr/>
      </xdr:nvSpPr>
      <xdr:spPr>
        <a:xfrm>
          <a:off x="10426700" y="668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16639</xdr:rowOff>
    </xdr:from>
    <xdr:ext cx="534377" cy="259045"/>
    <xdr:sp macro="" textlink="">
      <xdr:nvSpPr>
        <xdr:cNvPr id="120" name="【道路】&#10;一人当たり延長該当値テキスト"/>
        <xdr:cNvSpPr txBox="1"/>
      </xdr:nvSpPr>
      <xdr:spPr>
        <a:xfrm>
          <a:off x="10515600" y="65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19447</xdr:rowOff>
    </xdr:from>
    <xdr:to>
      <xdr:col>41</xdr:col>
      <xdr:colOff>101600</xdr:colOff>
      <xdr:row>39</xdr:row>
      <xdr:rowOff>121047</xdr:rowOff>
    </xdr:to>
    <xdr:sp macro="" textlink="">
      <xdr:nvSpPr>
        <xdr:cNvPr id="121" name="楕円 120"/>
        <xdr:cNvSpPr/>
      </xdr:nvSpPr>
      <xdr:spPr>
        <a:xfrm>
          <a:off x="7810500" y="670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144679</xdr:rowOff>
    </xdr:from>
    <xdr:ext cx="534377" cy="259045"/>
    <xdr:sp macro="" textlink="">
      <xdr:nvSpPr>
        <xdr:cNvPr id="122" name="n_1aveValue【道路】&#10;一人当たり延長"/>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23" name="n_2aveValue【道路】&#10;一人当たり延長"/>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130965</xdr:rowOff>
    </xdr:from>
    <xdr:ext cx="534377" cy="259045"/>
    <xdr:sp macro="" textlink="">
      <xdr:nvSpPr>
        <xdr:cNvPr id="124" name="n_3aveValue【道路】&#10;一人当たり延長"/>
        <xdr:cNvSpPr txBox="1"/>
      </xdr:nvSpPr>
      <xdr:spPr>
        <a:xfrm>
          <a:off x="7594111" y="69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109273</xdr:rowOff>
    </xdr:from>
    <xdr:ext cx="534377" cy="259045"/>
    <xdr:sp macro="" textlink="">
      <xdr:nvSpPr>
        <xdr:cNvPr id="125" name="n_4aveValue【道路】&#10;一人当たり延長"/>
        <xdr:cNvSpPr txBox="1"/>
      </xdr:nvSpPr>
      <xdr:spPr>
        <a:xfrm>
          <a:off x="6705111" y="662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137574</xdr:rowOff>
    </xdr:from>
    <xdr:ext cx="534377" cy="259045"/>
    <xdr:sp macro="" textlink="">
      <xdr:nvSpPr>
        <xdr:cNvPr id="126" name="n_3mainValue【道路】&#10;一人当たり延長"/>
        <xdr:cNvSpPr txBox="1"/>
      </xdr:nvSpPr>
      <xdr:spPr>
        <a:xfrm>
          <a:off x="7594111" y="648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7" name="テキスト ボックス 13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47" name="テキスト ボックス 14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50" name="直線コネクタ 149"/>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1"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52" name="直線コネクタ 151"/>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5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54" name="直線コネクタ 15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55" name="【橋りょう・トンネル】&#10;有形固定資産減価償却率平均値テキスト"/>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56" name="フローチャート: 判断 155"/>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57" name="フローチャート: 判断 156"/>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58" name="フローチャート: 判断 157"/>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59" name="フローチャート: 判断 158"/>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153035</xdr:rowOff>
    </xdr:from>
    <xdr:to>
      <xdr:col>6</xdr:col>
      <xdr:colOff>38100</xdr:colOff>
      <xdr:row>62</xdr:row>
      <xdr:rowOff>83185</xdr:rowOff>
    </xdr:to>
    <xdr:sp macro="" textlink="">
      <xdr:nvSpPr>
        <xdr:cNvPr id="160" name="フローチャート: 判断 159"/>
        <xdr:cNvSpPr/>
      </xdr:nvSpPr>
      <xdr:spPr>
        <a:xfrm>
          <a:off x="1079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78740</xdr:rowOff>
    </xdr:from>
    <xdr:to>
      <xdr:col>24</xdr:col>
      <xdr:colOff>114300</xdr:colOff>
      <xdr:row>62</xdr:row>
      <xdr:rowOff>8890</xdr:rowOff>
    </xdr:to>
    <xdr:sp macro="" textlink="">
      <xdr:nvSpPr>
        <xdr:cNvPr id="166" name="楕円 165"/>
        <xdr:cNvSpPr/>
      </xdr:nvSpPr>
      <xdr:spPr>
        <a:xfrm>
          <a:off x="45847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101617</xdr:rowOff>
    </xdr:from>
    <xdr:ext cx="405111" cy="259045"/>
    <xdr:sp macro="" textlink="">
      <xdr:nvSpPr>
        <xdr:cNvPr id="167" name="【橋りょう・トンネル】&#10;有形固定資産減価償却率該当値テキスト"/>
        <xdr:cNvSpPr txBox="1"/>
      </xdr:nvSpPr>
      <xdr:spPr>
        <a:xfrm>
          <a:off x="4673600" y="10388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61</xdr:row>
      <xdr:rowOff>10160</xdr:rowOff>
    </xdr:from>
    <xdr:to>
      <xdr:col>10</xdr:col>
      <xdr:colOff>165100</xdr:colOff>
      <xdr:row>61</xdr:row>
      <xdr:rowOff>111760</xdr:rowOff>
    </xdr:to>
    <xdr:sp macro="" textlink="">
      <xdr:nvSpPr>
        <xdr:cNvPr id="168" name="楕円 167"/>
        <xdr:cNvSpPr/>
      </xdr:nvSpPr>
      <xdr:spPr>
        <a:xfrm>
          <a:off x="1968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88282</xdr:rowOff>
    </xdr:from>
    <xdr:ext cx="405111" cy="259045"/>
    <xdr:sp macro="" textlink="">
      <xdr:nvSpPr>
        <xdr:cNvPr id="169" name="n_1aveValue【橋りょう・トンネル】&#10;有形固定資産減価償却率"/>
        <xdr:cNvSpPr txBox="1"/>
      </xdr:nvSpPr>
      <xdr:spPr>
        <a:xfrm>
          <a:off x="35820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170" name="n_2aveValue【橋りょう・トンネル】&#10;有形固定資産減価償却率"/>
        <xdr:cNvSpPr txBox="1"/>
      </xdr:nvSpPr>
      <xdr:spPr>
        <a:xfrm>
          <a:off x="2705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71" name="n_3aveValue【橋りょう・トンネル】&#10;有形固定資産減価償却率"/>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99712</xdr:rowOff>
    </xdr:from>
    <xdr:ext cx="405111" cy="259045"/>
    <xdr:sp macro="" textlink="">
      <xdr:nvSpPr>
        <xdr:cNvPr id="172" name="n_4aveValue【橋りょう・トンネル】&#10;有形固定資産減価償却率"/>
        <xdr:cNvSpPr txBox="1"/>
      </xdr:nvSpPr>
      <xdr:spPr>
        <a:xfrm>
          <a:off x="927744"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128287</xdr:rowOff>
    </xdr:from>
    <xdr:ext cx="405111" cy="259045"/>
    <xdr:sp macro="" textlink="">
      <xdr:nvSpPr>
        <xdr:cNvPr id="173" name="n_3mainValue【橋りょう・トンネル】&#10;有形固定資産減価償却率"/>
        <xdr:cNvSpPr txBox="1"/>
      </xdr:nvSpPr>
      <xdr:spPr>
        <a:xfrm>
          <a:off x="1816744" y="10243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5" name="テキスト ボックス 18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7" name="テキスト ボックス 18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9" name="テキスト ボックス 18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1" name="テキスト ボックス 19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3" name="テキスト ボックス 19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195" name="直線コネクタ 194"/>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196"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197" name="直線コネクタ 196"/>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198"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199" name="直線コネクタ 198"/>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107228</xdr:rowOff>
    </xdr:from>
    <xdr:ext cx="599010" cy="259045"/>
    <xdr:sp macro="" textlink="">
      <xdr:nvSpPr>
        <xdr:cNvPr id="200" name="【橋りょう・トンネル】&#10;一人当たり有形固定資産（償却資産）額平均値テキスト"/>
        <xdr:cNvSpPr txBox="1"/>
      </xdr:nvSpPr>
      <xdr:spPr>
        <a:xfrm>
          <a:off x="10515600" y="10565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01" name="フローチャート: 判断 200"/>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02" name="フローチャート: 判断 201"/>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03" name="フローチャート: 判断 202"/>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04" name="フローチャート: 判断 203"/>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43093</xdr:rowOff>
    </xdr:from>
    <xdr:to>
      <xdr:col>36</xdr:col>
      <xdr:colOff>165100</xdr:colOff>
      <xdr:row>62</xdr:row>
      <xdr:rowOff>144693</xdr:rowOff>
    </xdr:to>
    <xdr:sp macro="" textlink="">
      <xdr:nvSpPr>
        <xdr:cNvPr id="205" name="フローチャート: 判断 204"/>
        <xdr:cNvSpPr/>
      </xdr:nvSpPr>
      <xdr:spPr>
        <a:xfrm>
          <a:off x="6921500" y="10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145592</xdr:rowOff>
    </xdr:from>
    <xdr:to>
      <xdr:col>55</xdr:col>
      <xdr:colOff>50800</xdr:colOff>
      <xdr:row>61</xdr:row>
      <xdr:rowOff>75742</xdr:rowOff>
    </xdr:to>
    <xdr:sp macro="" textlink="">
      <xdr:nvSpPr>
        <xdr:cNvPr id="211" name="楕円 210"/>
        <xdr:cNvSpPr/>
      </xdr:nvSpPr>
      <xdr:spPr>
        <a:xfrm>
          <a:off x="10426700" y="1043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168469</xdr:rowOff>
    </xdr:from>
    <xdr:ext cx="599010" cy="259045"/>
    <xdr:sp macro="" textlink="">
      <xdr:nvSpPr>
        <xdr:cNvPr id="212" name="【橋りょう・トンネル】&#10;一人当たり有形固定資産（償却資産）額該当値テキスト"/>
        <xdr:cNvSpPr txBox="1"/>
      </xdr:nvSpPr>
      <xdr:spPr>
        <a:xfrm>
          <a:off x="10515600" y="10284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11973</xdr:rowOff>
    </xdr:from>
    <xdr:to>
      <xdr:col>41</xdr:col>
      <xdr:colOff>101600</xdr:colOff>
      <xdr:row>61</xdr:row>
      <xdr:rowOff>113573</xdr:rowOff>
    </xdr:to>
    <xdr:sp macro="" textlink="">
      <xdr:nvSpPr>
        <xdr:cNvPr id="213" name="楕円 212"/>
        <xdr:cNvSpPr/>
      </xdr:nvSpPr>
      <xdr:spPr>
        <a:xfrm>
          <a:off x="7810500" y="1047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75023</xdr:rowOff>
    </xdr:from>
    <xdr:ext cx="599010" cy="259045"/>
    <xdr:sp macro="" textlink="">
      <xdr:nvSpPr>
        <xdr:cNvPr id="214" name="n_1aveValue【橋りょう・トンネル】&#10;一人当たり有形固定資産（償却資産）額"/>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15" name="n_2aveValue【橋りょう・トンネル】&#10;一人当たり有形固定資産（償却資産）額"/>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68594</xdr:rowOff>
    </xdr:from>
    <xdr:ext cx="599010" cy="259045"/>
    <xdr:sp macro="" textlink="">
      <xdr:nvSpPr>
        <xdr:cNvPr id="216" name="n_3aveValue【橋りょう・トンネル】&#10;一人当たり有形固定資産（償却資産）額"/>
        <xdr:cNvSpPr txBox="1"/>
      </xdr:nvSpPr>
      <xdr:spPr>
        <a:xfrm>
          <a:off x="7561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161220</xdr:rowOff>
    </xdr:from>
    <xdr:ext cx="599010" cy="259045"/>
    <xdr:sp macro="" textlink="">
      <xdr:nvSpPr>
        <xdr:cNvPr id="217" name="n_4aveValue【橋りょう・トンネル】&#10;一人当たり有形固定資産（償却資産）額"/>
        <xdr:cNvSpPr txBox="1"/>
      </xdr:nvSpPr>
      <xdr:spPr>
        <a:xfrm>
          <a:off x="6672795" y="1044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130100</xdr:rowOff>
    </xdr:from>
    <xdr:ext cx="599010" cy="259045"/>
    <xdr:sp macro="" textlink="">
      <xdr:nvSpPr>
        <xdr:cNvPr id="218" name="n_3mainValue【橋りょう・トンネル】&#10;一人当たり有形固定資産（償却資産）額"/>
        <xdr:cNvSpPr txBox="1"/>
      </xdr:nvSpPr>
      <xdr:spPr>
        <a:xfrm>
          <a:off x="7561795" y="1024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9" name="テキスト ボックス 22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31" name="テキスト ボックス 23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9" name="テキスト ボックス 23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41" name="テキスト ボックス 24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43" name="直線コネクタ 242"/>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44"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45" name="直線コネクタ 24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46"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47" name="直線コネクタ 246"/>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48" name="【公営住宅】&#10;有形固定資産減価償却率平均値テキスト"/>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49" name="フローチャート: 判断 24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50" name="フローチャート: 判断 249"/>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51" name="フローチャート: 判断 250"/>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52" name="フローチャート: 判断 25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25400</xdr:rowOff>
    </xdr:from>
    <xdr:to>
      <xdr:col>6</xdr:col>
      <xdr:colOff>38100</xdr:colOff>
      <xdr:row>82</xdr:row>
      <xdr:rowOff>127000</xdr:rowOff>
    </xdr:to>
    <xdr:sp macro="" textlink="">
      <xdr:nvSpPr>
        <xdr:cNvPr id="253" name="フローチャート: 判断 252"/>
        <xdr:cNvSpPr/>
      </xdr:nvSpPr>
      <xdr:spPr>
        <a:xfrm>
          <a:off x="107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19686</xdr:rowOff>
    </xdr:from>
    <xdr:to>
      <xdr:col>24</xdr:col>
      <xdr:colOff>114300</xdr:colOff>
      <xdr:row>83</xdr:row>
      <xdr:rowOff>121286</xdr:rowOff>
    </xdr:to>
    <xdr:sp macro="" textlink="">
      <xdr:nvSpPr>
        <xdr:cNvPr id="259" name="楕円 258"/>
        <xdr:cNvSpPr/>
      </xdr:nvSpPr>
      <xdr:spPr>
        <a:xfrm>
          <a:off x="45847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169563</xdr:rowOff>
    </xdr:from>
    <xdr:ext cx="405111" cy="259045"/>
    <xdr:sp macro="" textlink="">
      <xdr:nvSpPr>
        <xdr:cNvPr id="260" name="【公営住宅】&#10;有形固定資産減価償却率該当値テキスト"/>
        <xdr:cNvSpPr txBox="1"/>
      </xdr:nvSpPr>
      <xdr:spPr>
        <a:xfrm>
          <a:off x="4673600"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101600</xdr:rowOff>
    </xdr:from>
    <xdr:to>
      <xdr:col>10</xdr:col>
      <xdr:colOff>165100</xdr:colOff>
      <xdr:row>83</xdr:row>
      <xdr:rowOff>31750</xdr:rowOff>
    </xdr:to>
    <xdr:sp macro="" textlink="">
      <xdr:nvSpPr>
        <xdr:cNvPr id="261" name="楕円 260"/>
        <xdr:cNvSpPr/>
      </xdr:nvSpPr>
      <xdr:spPr>
        <a:xfrm>
          <a:off x="1968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53991</xdr:rowOff>
    </xdr:from>
    <xdr:ext cx="405111" cy="259045"/>
    <xdr:sp macro="" textlink="">
      <xdr:nvSpPr>
        <xdr:cNvPr id="262" name="n_1aveValue【公営住宅】&#10;有形固定資産減価償却率"/>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263" name="n_2aveValue【公営住宅】&#10;有形固定資産減価償却率"/>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264"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143527</xdr:rowOff>
    </xdr:from>
    <xdr:ext cx="405111" cy="259045"/>
    <xdr:sp macro="" textlink="">
      <xdr:nvSpPr>
        <xdr:cNvPr id="265" name="n_4aveValue【公営住宅】&#10;有形固定資産減価償却率"/>
        <xdr:cNvSpPr txBox="1"/>
      </xdr:nvSpPr>
      <xdr:spPr>
        <a:xfrm>
          <a:off x="927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22877</xdr:rowOff>
    </xdr:from>
    <xdr:ext cx="405111" cy="259045"/>
    <xdr:sp macro="" textlink="">
      <xdr:nvSpPr>
        <xdr:cNvPr id="266" name="n_3mainValue【公営住宅】&#10;有形固定資産減価償却率"/>
        <xdr:cNvSpPr txBox="1"/>
      </xdr:nvSpPr>
      <xdr:spPr>
        <a:xfrm>
          <a:off x="1816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7" name="直線コネクタ 27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8" name="テキスト ボックス 27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9" name="直線コネクタ 27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80" name="テキスト ボックス 279"/>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1" name="直線コネクタ 28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82" name="テキスト ボックス 281"/>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3" name="直線コネクタ 28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84" name="テキスト ボックス 283"/>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6" name="テキスト ボックス 28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288" name="直線コネクタ 287"/>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289"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290" name="直線コネクタ 289"/>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291"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292" name="直線コネクタ 291"/>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293" name="【公営住宅】&#10;一人当たり面積平均値テキスト"/>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294" name="フローチャート: 判断 293"/>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295" name="フローチャート: 判断 294"/>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296" name="フローチャート: 判断 295"/>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297" name="フローチャート: 判断 296"/>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113854</xdr:rowOff>
    </xdr:from>
    <xdr:to>
      <xdr:col>36</xdr:col>
      <xdr:colOff>165100</xdr:colOff>
      <xdr:row>86</xdr:row>
      <xdr:rowOff>44004</xdr:rowOff>
    </xdr:to>
    <xdr:sp macro="" textlink="">
      <xdr:nvSpPr>
        <xdr:cNvPr id="298" name="フローチャート: 判断 297"/>
        <xdr:cNvSpPr/>
      </xdr:nvSpPr>
      <xdr:spPr>
        <a:xfrm>
          <a:off x="6921500" y="1468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60223</xdr:rowOff>
    </xdr:from>
    <xdr:to>
      <xdr:col>55</xdr:col>
      <xdr:colOff>50800</xdr:colOff>
      <xdr:row>85</xdr:row>
      <xdr:rowOff>161823</xdr:rowOff>
    </xdr:to>
    <xdr:sp macro="" textlink="">
      <xdr:nvSpPr>
        <xdr:cNvPr id="304" name="楕円 303"/>
        <xdr:cNvSpPr/>
      </xdr:nvSpPr>
      <xdr:spPr>
        <a:xfrm>
          <a:off x="10426700" y="1463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19600</xdr:rowOff>
    </xdr:from>
    <xdr:ext cx="469744" cy="259045"/>
    <xdr:sp macro="" textlink="">
      <xdr:nvSpPr>
        <xdr:cNvPr id="305" name="【公営住宅】&#10;一人当たり面積該当値テキスト"/>
        <xdr:cNvSpPr txBox="1"/>
      </xdr:nvSpPr>
      <xdr:spPr>
        <a:xfrm>
          <a:off x="10515600" y="1442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67219</xdr:rowOff>
    </xdr:from>
    <xdr:to>
      <xdr:col>41</xdr:col>
      <xdr:colOff>101600</xdr:colOff>
      <xdr:row>85</xdr:row>
      <xdr:rowOff>168819</xdr:rowOff>
    </xdr:to>
    <xdr:sp macro="" textlink="">
      <xdr:nvSpPr>
        <xdr:cNvPr id="306" name="楕円 305"/>
        <xdr:cNvSpPr/>
      </xdr:nvSpPr>
      <xdr:spPr>
        <a:xfrm>
          <a:off x="7810500" y="1464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48505</xdr:rowOff>
    </xdr:from>
    <xdr:ext cx="469744" cy="259045"/>
    <xdr:sp macro="" textlink="">
      <xdr:nvSpPr>
        <xdr:cNvPr id="307" name="n_1aveValue【公営住宅】&#10;一人当たり面積"/>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08" name="n_2aveValue【公営住宅】&#10;一人当たり面積"/>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25985</xdr:rowOff>
    </xdr:from>
    <xdr:ext cx="469744" cy="259045"/>
    <xdr:sp macro="" textlink="">
      <xdr:nvSpPr>
        <xdr:cNvPr id="309" name="n_3aveValue【公営住宅】&#10;一人当たり面積"/>
        <xdr:cNvSpPr txBox="1"/>
      </xdr:nvSpPr>
      <xdr:spPr>
        <a:xfrm>
          <a:off x="7626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60531</xdr:rowOff>
    </xdr:from>
    <xdr:ext cx="469744" cy="259045"/>
    <xdr:sp macro="" textlink="">
      <xdr:nvSpPr>
        <xdr:cNvPr id="310" name="n_4aveValue【公営住宅】&#10;一人当たり面積"/>
        <xdr:cNvSpPr txBox="1"/>
      </xdr:nvSpPr>
      <xdr:spPr>
        <a:xfrm>
          <a:off x="6737427" y="1446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13896</xdr:rowOff>
    </xdr:from>
    <xdr:ext cx="469744" cy="259045"/>
    <xdr:sp macro="" textlink="">
      <xdr:nvSpPr>
        <xdr:cNvPr id="311" name="n_3mainValue【公営住宅】&#10;一人当たり面積"/>
        <xdr:cNvSpPr txBox="1"/>
      </xdr:nvSpPr>
      <xdr:spPr>
        <a:xfrm>
          <a:off x="7626427" y="1441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0" name="正方形/長方形 3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1" name="正方形/長方形 3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2" name="正方形/長方形 3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3" name="正方形/長方形 3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4" name="正方形/長方形 3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5" name="正方形/長方形 3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6" name="正方形/長方形 3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7" name="正方形/長方形 32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8" name="正方形/長方形 3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9" name="正方形/長方形 3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0" name="正方形/長方形 3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1" name="正方形/長方形 3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2" name="正方形/長方形 3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3" name="正方形/長方形 3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4" name="正方形/長方形 3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5" name="正方形/長方形 3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6" name="テキスト ボックス 3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7" name="直線コネクタ 3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38" name="テキスト ボックス 33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9" name="直線コネクタ 33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40" name="テキスト ボックス 33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1" name="直線コネクタ 34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2" name="テキスト ボックス 34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3" name="直線コネクタ 34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4" name="テキスト ボックス 34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5" name="直線コネクタ 34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6" name="テキスト ボックス 34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7" name="直線コネクタ 34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48" name="テキスト ボックス 34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9" name="直線コネクタ 34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50" name="テキスト ボックス 34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352" name="直線コネクタ 351"/>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53"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54" name="直線コネクタ 35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355" name="【認定こども園・幼稚園・保育所】&#10;有形固定資産減価償却率最大値テキスト"/>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356" name="直線コネクタ 355"/>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357" name="【認定こども園・幼稚園・保育所】&#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358" name="フローチャート: 判断 357"/>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359" name="フローチャート: 判断 358"/>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360" name="フローチャート: 判断 359"/>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361" name="フローチャート: 判断 360"/>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153035</xdr:rowOff>
    </xdr:from>
    <xdr:to>
      <xdr:col>67</xdr:col>
      <xdr:colOff>101600</xdr:colOff>
      <xdr:row>37</xdr:row>
      <xdr:rowOff>83185</xdr:rowOff>
    </xdr:to>
    <xdr:sp macro="" textlink="">
      <xdr:nvSpPr>
        <xdr:cNvPr id="362" name="フローチャート: 判断 361"/>
        <xdr:cNvSpPr/>
      </xdr:nvSpPr>
      <xdr:spPr>
        <a:xfrm>
          <a:off x="12763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3" name="テキスト ボックス 3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4" name="テキスト ボックス 3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5" name="テキスト ボックス 3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6" name="テキスト ボックス 3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7" name="テキスト ボックス 3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368" name="楕円 367"/>
        <xdr:cNvSpPr/>
      </xdr:nvSpPr>
      <xdr:spPr>
        <a:xfrm>
          <a:off x="162687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125747</xdr:rowOff>
    </xdr:from>
    <xdr:ext cx="405111" cy="259045"/>
    <xdr:sp macro="" textlink="">
      <xdr:nvSpPr>
        <xdr:cNvPr id="369" name="【認定こども園・幼稚園・保育所】&#10;有形固定資産減価償却率該当値テキスト"/>
        <xdr:cNvSpPr txBox="1"/>
      </xdr:nvSpPr>
      <xdr:spPr>
        <a:xfrm>
          <a:off x="16357600"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33020</xdr:rowOff>
    </xdr:from>
    <xdr:to>
      <xdr:col>72</xdr:col>
      <xdr:colOff>38100</xdr:colOff>
      <xdr:row>39</xdr:row>
      <xdr:rowOff>134620</xdr:rowOff>
    </xdr:to>
    <xdr:sp macro="" textlink="">
      <xdr:nvSpPr>
        <xdr:cNvPr id="370" name="楕円 369"/>
        <xdr:cNvSpPr/>
      </xdr:nvSpPr>
      <xdr:spPr>
        <a:xfrm>
          <a:off x="136525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128287</xdr:rowOff>
    </xdr:from>
    <xdr:ext cx="405111" cy="259045"/>
    <xdr:sp macro="" textlink="">
      <xdr:nvSpPr>
        <xdr:cNvPr id="371" name="n_1aveValue【認定こども園・幼稚園・保育所】&#10;有形固定資産減価償却率"/>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372" name="n_2aveValue【認定こども園・幼稚園・保育所】&#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373" name="n_3aveValue【認定こども園・幼稚園・保育所】&#10;有形固定資産減価償却率"/>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99712</xdr:rowOff>
    </xdr:from>
    <xdr:ext cx="405111" cy="259045"/>
    <xdr:sp macro="" textlink="">
      <xdr:nvSpPr>
        <xdr:cNvPr id="374" name="n_4aveValue【認定こども園・幼稚園・保育所】&#10;有形固定資産減価償却率"/>
        <xdr:cNvSpPr txBox="1"/>
      </xdr:nvSpPr>
      <xdr:spPr>
        <a:xfrm>
          <a:off x="12611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125747</xdr:rowOff>
    </xdr:from>
    <xdr:ext cx="405111" cy="259045"/>
    <xdr:sp macro="" textlink="">
      <xdr:nvSpPr>
        <xdr:cNvPr id="375" name="n_3mainValue【認定こども園・幼稚園・保育所】&#10;有形固定資産減価償却率"/>
        <xdr:cNvSpPr txBox="1"/>
      </xdr:nvSpPr>
      <xdr:spPr>
        <a:xfrm>
          <a:off x="13500744" y="681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6" name="正方形/長方形 37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7" name="正方形/長方形 37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8" name="正方形/長方形 37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9" name="正方形/長方形 37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0" name="正方形/長方形 37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1" name="正方形/長方形 38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2" name="正方形/長方形 38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3" name="正方形/長方形 38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4" name="テキスト ボックス 38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5" name="直線コネクタ 38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6" name="直線コネクタ 38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7" name="テキスト ボックス 38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8" name="直線コネクタ 38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9" name="テキスト ボックス 38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0" name="直線コネクタ 38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1" name="テキスト ボックス 39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2" name="直線コネクタ 39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3" name="テキスト ボックス 39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4" name="直線コネクタ 3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5" name="テキスト ボックス 39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397" name="直線コネクタ 396"/>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398"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399" name="直線コネクタ 398"/>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00"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01" name="直線コネクタ 400"/>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166133</xdr:rowOff>
    </xdr:from>
    <xdr:ext cx="469744" cy="259045"/>
    <xdr:sp macro="" textlink="">
      <xdr:nvSpPr>
        <xdr:cNvPr id="402" name="【認定こども園・幼稚園・保育所】&#10;一人当たり面積平均値テキスト"/>
        <xdr:cNvSpPr txBox="1"/>
      </xdr:nvSpPr>
      <xdr:spPr>
        <a:xfrm>
          <a:off x="22199600" y="668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03" name="フローチャート: 判断 402"/>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04" name="フローチャート: 判断 403"/>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05" name="フローチャート: 判断 404"/>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06" name="フローチャート: 判断 405"/>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45974</xdr:rowOff>
    </xdr:from>
    <xdr:to>
      <xdr:col>98</xdr:col>
      <xdr:colOff>38100</xdr:colOff>
      <xdr:row>39</xdr:row>
      <xdr:rowOff>147574</xdr:rowOff>
    </xdr:to>
    <xdr:sp macro="" textlink="">
      <xdr:nvSpPr>
        <xdr:cNvPr id="407" name="フローチャート: 判断 406"/>
        <xdr:cNvSpPr/>
      </xdr:nvSpPr>
      <xdr:spPr>
        <a:xfrm>
          <a:off x="18605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8" name="テキスト ボックス 4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9" name="テキスト ボックス 4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0" name="テキスト ボックス 4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1" name="テキスト ボックス 4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2" name="テキスト ボックス 4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84836</xdr:rowOff>
    </xdr:from>
    <xdr:to>
      <xdr:col>116</xdr:col>
      <xdr:colOff>114300</xdr:colOff>
      <xdr:row>37</xdr:row>
      <xdr:rowOff>14986</xdr:rowOff>
    </xdr:to>
    <xdr:sp macro="" textlink="">
      <xdr:nvSpPr>
        <xdr:cNvPr id="413" name="楕円 412"/>
        <xdr:cNvSpPr/>
      </xdr:nvSpPr>
      <xdr:spPr>
        <a:xfrm>
          <a:off x="22110700" y="62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107713</xdr:rowOff>
    </xdr:from>
    <xdr:ext cx="469744" cy="259045"/>
    <xdr:sp macro="" textlink="">
      <xdr:nvSpPr>
        <xdr:cNvPr id="414" name="【認定こども園・幼稚園・保育所】&#10;一人当たり面積該当値テキスト"/>
        <xdr:cNvSpPr txBox="1"/>
      </xdr:nvSpPr>
      <xdr:spPr>
        <a:xfrm>
          <a:off x="22199600" y="610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59690</xdr:rowOff>
    </xdr:from>
    <xdr:to>
      <xdr:col>102</xdr:col>
      <xdr:colOff>165100</xdr:colOff>
      <xdr:row>38</xdr:row>
      <xdr:rowOff>161290</xdr:rowOff>
    </xdr:to>
    <xdr:sp macro="" textlink="">
      <xdr:nvSpPr>
        <xdr:cNvPr id="415" name="楕円 414"/>
        <xdr:cNvSpPr/>
      </xdr:nvSpPr>
      <xdr:spPr>
        <a:xfrm>
          <a:off x="19494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122953</xdr:rowOff>
    </xdr:from>
    <xdr:ext cx="469744" cy="259045"/>
    <xdr:sp macro="" textlink="">
      <xdr:nvSpPr>
        <xdr:cNvPr id="416" name="n_1ave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417" name="n_2aveValue【認定こども園・幼稚園・保育所】&#10;一人当たり面積"/>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418" name="n_3aveValue【認定こども園・幼稚園・保育所】&#10;一人当たり面積"/>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164101</xdr:rowOff>
    </xdr:from>
    <xdr:ext cx="469744" cy="259045"/>
    <xdr:sp macro="" textlink="">
      <xdr:nvSpPr>
        <xdr:cNvPr id="419" name="n_4aveValue【認定こども園・幼稚園・保育所】&#10;一人当たり面積"/>
        <xdr:cNvSpPr txBox="1"/>
      </xdr:nvSpPr>
      <xdr:spPr>
        <a:xfrm>
          <a:off x="184214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6367</xdr:rowOff>
    </xdr:from>
    <xdr:ext cx="469744" cy="259045"/>
    <xdr:sp macro="" textlink="">
      <xdr:nvSpPr>
        <xdr:cNvPr id="420" name="n_3mainValue【認定こども園・幼稚園・保育所】&#10;一人当たり面積"/>
        <xdr:cNvSpPr txBox="1"/>
      </xdr:nvSpPr>
      <xdr:spPr>
        <a:xfrm>
          <a:off x="19310427" y="635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1" name="正方形/長方形 42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2" name="正方形/長方形 42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3" name="正方形/長方形 42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4" name="正方形/長方形 42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5" name="正方形/長方形 42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6" name="正方形/長方形 42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7" name="正方形/長方形 42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正方形/長方形 42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9" name="テキスト ボックス 42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0" name="直線コネクタ 42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31" name="テキスト ボックス 43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2" name="直線コネクタ 43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33" name="テキスト ボックス 43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4" name="直線コネクタ 43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5" name="テキスト ボックス 43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6" name="直線コネクタ 43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7" name="テキスト ボックス 43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8" name="直線コネクタ 43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9" name="テキスト ボックス 43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0" name="直線コネクタ 43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1" name="テキスト ボックス 44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2" name="直線コネクタ 4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43" name="テキスト ボックス 44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445" name="直線コネクタ 444"/>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446"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447" name="直線コネクタ 446"/>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448"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449" name="直線コネクタ 448"/>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450"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451" name="フローチャート: 判断 450"/>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452" name="フローチャート: 判断 451"/>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453" name="フローチャート: 判断 452"/>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454" name="フローチャート: 判断 453"/>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95885</xdr:rowOff>
    </xdr:from>
    <xdr:to>
      <xdr:col>67</xdr:col>
      <xdr:colOff>101600</xdr:colOff>
      <xdr:row>60</xdr:row>
      <xdr:rowOff>26035</xdr:rowOff>
    </xdr:to>
    <xdr:sp macro="" textlink="">
      <xdr:nvSpPr>
        <xdr:cNvPr id="455" name="フローチャート: 判断 454"/>
        <xdr:cNvSpPr/>
      </xdr:nvSpPr>
      <xdr:spPr>
        <a:xfrm>
          <a:off x="12763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6" name="テキスト ボックス 4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7" name="テキスト ボックス 4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8" name="テキスト ボックス 4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9" name="テキスト ボックス 4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0" name="テキスト ボックス 4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42545</xdr:rowOff>
    </xdr:from>
    <xdr:to>
      <xdr:col>85</xdr:col>
      <xdr:colOff>177800</xdr:colOff>
      <xdr:row>61</xdr:row>
      <xdr:rowOff>144145</xdr:rowOff>
    </xdr:to>
    <xdr:sp macro="" textlink="">
      <xdr:nvSpPr>
        <xdr:cNvPr id="461" name="楕円 460"/>
        <xdr:cNvSpPr/>
      </xdr:nvSpPr>
      <xdr:spPr>
        <a:xfrm>
          <a:off x="162687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20972</xdr:rowOff>
    </xdr:from>
    <xdr:ext cx="405111" cy="259045"/>
    <xdr:sp macro="" textlink="">
      <xdr:nvSpPr>
        <xdr:cNvPr id="462" name="【学校施設】&#10;有形固定資産減価償却率該当値テキスト"/>
        <xdr:cNvSpPr txBox="1"/>
      </xdr:nvSpPr>
      <xdr:spPr>
        <a:xfrm>
          <a:off x="16357600"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126365</xdr:rowOff>
    </xdr:from>
    <xdr:to>
      <xdr:col>72</xdr:col>
      <xdr:colOff>38100</xdr:colOff>
      <xdr:row>61</xdr:row>
      <xdr:rowOff>56515</xdr:rowOff>
    </xdr:to>
    <xdr:sp macro="" textlink="">
      <xdr:nvSpPr>
        <xdr:cNvPr id="463" name="楕円 462"/>
        <xdr:cNvSpPr/>
      </xdr:nvSpPr>
      <xdr:spPr>
        <a:xfrm>
          <a:off x="13652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74947</xdr:rowOff>
    </xdr:from>
    <xdr:ext cx="405111" cy="259045"/>
    <xdr:sp macro="" textlink="">
      <xdr:nvSpPr>
        <xdr:cNvPr id="464" name="n_1aveValue【学校施設】&#10;有形固定資産減価償却率"/>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465" name="n_2aveValue【学校施設】&#10;有形固定資産減価償却率"/>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466" name="n_3aveValue【学校施設】&#10;有形固定資産減価償却率"/>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42562</xdr:rowOff>
    </xdr:from>
    <xdr:ext cx="405111" cy="259045"/>
    <xdr:sp macro="" textlink="">
      <xdr:nvSpPr>
        <xdr:cNvPr id="467" name="n_4aveValue【学校施設】&#10;有形固定資産減価償却率"/>
        <xdr:cNvSpPr txBox="1"/>
      </xdr:nvSpPr>
      <xdr:spPr>
        <a:xfrm>
          <a:off x="12611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47642</xdr:rowOff>
    </xdr:from>
    <xdr:ext cx="405111" cy="259045"/>
    <xdr:sp macro="" textlink="">
      <xdr:nvSpPr>
        <xdr:cNvPr id="468" name="n_3mainValue【学校施設】&#10;有形固定資産減価償却率"/>
        <xdr:cNvSpPr txBox="1"/>
      </xdr:nvSpPr>
      <xdr:spPr>
        <a:xfrm>
          <a:off x="13500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9" name="直線コネクタ 4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0" name="テキスト ボックス 4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1" name="直線コネクタ 4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2" name="テキスト ボックス 4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3" name="直線コネクタ 4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4" name="テキスト ボックス 4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5" name="直線コネクタ 4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6" name="テキスト ボックス 4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7" name="直線コネクタ 4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8" name="テキスト ボックス 4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0" name="テキスト ボックス 4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492" name="直線コネクタ 491"/>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493"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494" name="直線コネクタ 493"/>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495"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496" name="直線コネクタ 495"/>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82313</xdr:rowOff>
    </xdr:from>
    <xdr:ext cx="469744" cy="259045"/>
    <xdr:sp macro="" textlink="">
      <xdr:nvSpPr>
        <xdr:cNvPr id="497" name="【学校施設】&#10;一人当たり面積平均値テキスト"/>
        <xdr:cNvSpPr txBox="1"/>
      </xdr:nvSpPr>
      <xdr:spPr>
        <a:xfrm>
          <a:off x="22199600" y="10540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498" name="フローチャート: 判断 497"/>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499" name="フローチャート: 判断 498"/>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00" name="フローチャート: 判断 499"/>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01" name="フローチャート: 判断 500"/>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141795</xdr:rowOff>
    </xdr:from>
    <xdr:to>
      <xdr:col>98</xdr:col>
      <xdr:colOff>38100</xdr:colOff>
      <xdr:row>62</xdr:row>
      <xdr:rowOff>71945</xdr:rowOff>
    </xdr:to>
    <xdr:sp macro="" textlink="">
      <xdr:nvSpPr>
        <xdr:cNvPr id="502" name="フローチャート: 判断 501"/>
        <xdr:cNvSpPr/>
      </xdr:nvSpPr>
      <xdr:spPr>
        <a:xfrm>
          <a:off x="18605500" y="1060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81026</xdr:rowOff>
    </xdr:from>
    <xdr:to>
      <xdr:col>116</xdr:col>
      <xdr:colOff>114300</xdr:colOff>
      <xdr:row>62</xdr:row>
      <xdr:rowOff>11176</xdr:rowOff>
    </xdr:to>
    <xdr:sp macro="" textlink="">
      <xdr:nvSpPr>
        <xdr:cNvPr id="508" name="楕円 507"/>
        <xdr:cNvSpPr/>
      </xdr:nvSpPr>
      <xdr:spPr>
        <a:xfrm>
          <a:off x="22110700" y="105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103903</xdr:rowOff>
    </xdr:from>
    <xdr:ext cx="469744" cy="259045"/>
    <xdr:sp macro="" textlink="">
      <xdr:nvSpPr>
        <xdr:cNvPr id="509" name="【学校施設】&#10;一人当たり面積該当値テキスト"/>
        <xdr:cNvSpPr txBox="1"/>
      </xdr:nvSpPr>
      <xdr:spPr>
        <a:xfrm>
          <a:off x="22199600" y="1039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106363</xdr:rowOff>
    </xdr:from>
    <xdr:to>
      <xdr:col>102</xdr:col>
      <xdr:colOff>165100</xdr:colOff>
      <xdr:row>62</xdr:row>
      <xdr:rowOff>36513</xdr:rowOff>
    </xdr:to>
    <xdr:sp macro="" textlink="">
      <xdr:nvSpPr>
        <xdr:cNvPr id="510" name="楕円 509"/>
        <xdr:cNvSpPr/>
      </xdr:nvSpPr>
      <xdr:spPr>
        <a:xfrm>
          <a:off x="19494500" y="1056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52849</xdr:rowOff>
    </xdr:from>
    <xdr:ext cx="469744" cy="259045"/>
    <xdr:sp macro="" textlink="">
      <xdr:nvSpPr>
        <xdr:cNvPr id="511" name="n_1aveValue【学校施設】&#10;一人当たり面積"/>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512" name="n_2aveValue【学校施設】&#10;一人当たり面積"/>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28401</xdr:rowOff>
    </xdr:from>
    <xdr:ext cx="469744" cy="259045"/>
    <xdr:sp macro="" textlink="">
      <xdr:nvSpPr>
        <xdr:cNvPr id="513" name="n_3aveValue【学校施設】&#10;一人当たり面積"/>
        <xdr:cNvSpPr txBox="1"/>
      </xdr:nvSpPr>
      <xdr:spPr>
        <a:xfrm>
          <a:off x="19310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88472</xdr:rowOff>
    </xdr:from>
    <xdr:ext cx="469744" cy="259045"/>
    <xdr:sp macro="" textlink="">
      <xdr:nvSpPr>
        <xdr:cNvPr id="514" name="n_4aveValue【学校施設】&#10;一人当たり面積"/>
        <xdr:cNvSpPr txBox="1"/>
      </xdr:nvSpPr>
      <xdr:spPr>
        <a:xfrm>
          <a:off x="18421427" y="1037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53040</xdr:rowOff>
    </xdr:from>
    <xdr:ext cx="469744" cy="259045"/>
    <xdr:sp macro="" textlink="">
      <xdr:nvSpPr>
        <xdr:cNvPr id="515" name="n_3mainValue【学校施設】&#10;一人当たり面積"/>
        <xdr:cNvSpPr txBox="1"/>
      </xdr:nvSpPr>
      <xdr:spPr>
        <a:xfrm>
          <a:off x="19310427" y="1034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6" name="正方形/長方形 5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7" name="正方形/長方形 5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8" name="正方形/長方形 5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9" name="正方形/長方形 5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0" name="正方形/長方形 5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1" name="正方形/長方形 5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2" name="正方形/長方形 5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3" name="正方形/長方形 5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4" name="テキスト ボックス 5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5" name="直線コネクタ 5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6" name="テキスト ボックス 5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7" name="直線コネクタ 5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8" name="テキスト ボックス 52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9" name="直線コネクタ 5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0" name="テキスト ボックス 5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1" name="直線コネクタ 5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2" name="テキスト ボックス 5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3" name="直線コネクタ 5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4" name="テキスト ボックス 5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5" name="直線コネクタ 5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6" name="テキスト ボックス 5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7" name="直線コネクタ 5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8" name="テキスト ボックス 53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9" name="直線コネクタ 5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541" name="直線コネクタ 540"/>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3" name="直線コネクタ 54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544" name="【児童館】&#10;有形固定資産減価償却率最大値テキスト"/>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545" name="直線コネクタ 544"/>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546" name="【児童館】&#10;有形固定資産減価償却率平均値テキスト"/>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47" name="フローチャート: 判断 546"/>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48" name="フローチャート: 判断 547"/>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549" name="フローチャート: 判断 548"/>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550" name="フローチャート: 判断 549"/>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140788</xdr:rowOff>
    </xdr:from>
    <xdr:to>
      <xdr:col>67</xdr:col>
      <xdr:colOff>101600</xdr:colOff>
      <xdr:row>83</xdr:row>
      <xdr:rowOff>70938</xdr:rowOff>
    </xdr:to>
    <xdr:sp macro="" textlink="">
      <xdr:nvSpPr>
        <xdr:cNvPr id="551" name="フローチャート: 判断 550"/>
        <xdr:cNvSpPr/>
      </xdr:nvSpPr>
      <xdr:spPr>
        <a:xfrm>
          <a:off x="12763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2" name="テキスト ボックス 5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157118</xdr:rowOff>
    </xdr:from>
    <xdr:to>
      <xdr:col>85</xdr:col>
      <xdr:colOff>177800</xdr:colOff>
      <xdr:row>84</xdr:row>
      <xdr:rowOff>87268</xdr:rowOff>
    </xdr:to>
    <xdr:sp macro="" textlink="">
      <xdr:nvSpPr>
        <xdr:cNvPr id="557" name="楕円 556"/>
        <xdr:cNvSpPr/>
      </xdr:nvSpPr>
      <xdr:spPr>
        <a:xfrm>
          <a:off x="16268700" y="143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135545</xdr:rowOff>
    </xdr:from>
    <xdr:ext cx="405111" cy="259045"/>
    <xdr:sp macro="" textlink="">
      <xdr:nvSpPr>
        <xdr:cNvPr id="558" name="【児童館】&#10;有形固定資産減価償却率該当値テキスト"/>
        <xdr:cNvSpPr txBox="1"/>
      </xdr:nvSpPr>
      <xdr:spPr>
        <a:xfrm>
          <a:off x="16357600"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36286</xdr:rowOff>
    </xdr:from>
    <xdr:to>
      <xdr:col>72</xdr:col>
      <xdr:colOff>38100</xdr:colOff>
      <xdr:row>82</xdr:row>
      <xdr:rowOff>137886</xdr:rowOff>
    </xdr:to>
    <xdr:sp macro="" textlink="">
      <xdr:nvSpPr>
        <xdr:cNvPr id="559" name="楕円 558"/>
        <xdr:cNvSpPr/>
      </xdr:nvSpPr>
      <xdr:spPr>
        <a:xfrm>
          <a:off x="13652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31948</xdr:rowOff>
    </xdr:from>
    <xdr:ext cx="405111" cy="259045"/>
    <xdr:sp macro="" textlink="">
      <xdr:nvSpPr>
        <xdr:cNvPr id="560" name="n_1aveValue【児童館】&#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561" name="n_2aveValue【児童館】&#10;有形固定資産減価償却率"/>
        <xdr:cNvSpPr txBox="1"/>
      </xdr:nvSpPr>
      <xdr:spPr>
        <a:xfrm>
          <a:off x="143897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153506</xdr:rowOff>
    </xdr:from>
    <xdr:ext cx="405111" cy="259045"/>
    <xdr:sp macro="" textlink="">
      <xdr:nvSpPr>
        <xdr:cNvPr id="562" name="n_3aveValue【児童館】&#10;有形固定資産減価償却率"/>
        <xdr:cNvSpPr txBox="1"/>
      </xdr:nvSpPr>
      <xdr:spPr>
        <a:xfrm>
          <a:off x="13500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87465</xdr:rowOff>
    </xdr:from>
    <xdr:ext cx="405111" cy="259045"/>
    <xdr:sp macro="" textlink="">
      <xdr:nvSpPr>
        <xdr:cNvPr id="563" name="n_4aveValue【児童館】&#10;有形固定資産減価償却率"/>
        <xdr:cNvSpPr txBox="1"/>
      </xdr:nvSpPr>
      <xdr:spPr>
        <a:xfrm>
          <a:off x="12611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154413</xdr:rowOff>
    </xdr:from>
    <xdr:ext cx="405111" cy="259045"/>
    <xdr:sp macro="" textlink="">
      <xdr:nvSpPr>
        <xdr:cNvPr id="564" name="n_3mainValue【児童館】&#10;有形固定資産減価償却率"/>
        <xdr:cNvSpPr txBox="1"/>
      </xdr:nvSpPr>
      <xdr:spPr>
        <a:xfrm>
          <a:off x="135007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5" name="正方形/長方形 56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6" name="正方形/長方形 56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7" name="正方形/長方形 56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8" name="正方形/長方形 56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9" name="正方形/長方形 56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0" name="正方形/長方形 56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1" name="正方形/長方形 57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2" name="正方形/長方形 57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3" name="テキスト ボックス 57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4" name="直線コネクタ 57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5" name="直線コネクタ 57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6" name="テキスト ボックス 57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7" name="直線コネクタ 57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8" name="テキスト ボックス 57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9" name="直線コネクタ 57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0" name="テキスト ボックス 57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1" name="直線コネクタ 58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2" name="テキスト ボックス 58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3" name="直線コネクタ 58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4" name="テキスト ボックス 58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586" name="直線コネクタ 585"/>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587"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588" name="直線コネクタ 587"/>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589" name="【児童館】&#10;一人当たり面積最大値テキスト"/>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590" name="直線コネクタ 589"/>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35323</xdr:rowOff>
    </xdr:from>
    <xdr:ext cx="469744" cy="259045"/>
    <xdr:sp macro="" textlink="">
      <xdr:nvSpPr>
        <xdr:cNvPr id="591" name="【児童館】&#10;一人当たり面積平均値テキスト"/>
        <xdr:cNvSpPr txBox="1"/>
      </xdr:nvSpPr>
      <xdr:spPr>
        <a:xfrm>
          <a:off x="22199600" y="14437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592" name="フローチャート: 判断 591"/>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593" name="フローチャート: 判断 592"/>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594" name="フローチャート: 判断 593"/>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595" name="フローチャート: 判断 594"/>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53594</xdr:rowOff>
    </xdr:from>
    <xdr:to>
      <xdr:col>98</xdr:col>
      <xdr:colOff>38100</xdr:colOff>
      <xdr:row>85</xdr:row>
      <xdr:rowOff>155194</xdr:rowOff>
    </xdr:to>
    <xdr:sp macro="" textlink="">
      <xdr:nvSpPr>
        <xdr:cNvPr id="596" name="フローチャート: 判断 595"/>
        <xdr:cNvSpPr/>
      </xdr:nvSpPr>
      <xdr:spPr>
        <a:xfrm>
          <a:off x="18605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7" name="テキスト ボックス 59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8" name="テキスト ボックス 59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9" name="テキスト ボックス 59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0" name="テキスト ボックス 59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1" name="テキスト ボックス 60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99313</xdr:rowOff>
    </xdr:from>
    <xdr:to>
      <xdr:col>116</xdr:col>
      <xdr:colOff>114300</xdr:colOff>
      <xdr:row>86</xdr:row>
      <xdr:rowOff>29463</xdr:rowOff>
    </xdr:to>
    <xdr:sp macro="" textlink="">
      <xdr:nvSpPr>
        <xdr:cNvPr id="602" name="楕円 601"/>
        <xdr:cNvSpPr/>
      </xdr:nvSpPr>
      <xdr:spPr>
        <a:xfrm>
          <a:off x="221107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14240</xdr:rowOff>
    </xdr:from>
    <xdr:ext cx="469744" cy="259045"/>
    <xdr:sp macro="" textlink="">
      <xdr:nvSpPr>
        <xdr:cNvPr id="603" name="【児童館】&#10;一人当たり面積該当値テキスト"/>
        <xdr:cNvSpPr txBox="1"/>
      </xdr:nvSpPr>
      <xdr:spPr>
        <a:xfrm>
          <a:off x="22199600" y="1458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103887</xdr:rowOff>
    </xdr:from>
    <xdr:to>
      <xdr:col>102</xdr:col>
      <xdr:colOff>165100</xdr:colOff>
      <xdr:row>84</xdr:row>
      <xdr:rowOff>34037</xdr:rowOff>
    </xdr:to>
    <xdr:sp macro="" textlink="">
      <xdr:nvSpPr>
        <xdr:cNvPr id="604" name="楕円 603"/>
        <xdr:cNvSpPr/>
      </xdr:nvSpPr>
      <xdr:spPr>
        <a:xfrm>
          <a:off x="19494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139716</xdr:rowOff>
    </xdr:from>
    <xdr:ext cx="469744" cy="259045"/>
    <xdr:sp macro="" textlink="">
      <xdr:nvSpPr>
        <xdr:cNvPr id="605" name="n_1aveValue【児童館】&#10;一人当たり面積"/>
        <xdr:cNvSpPr txBox="1"/>
      </xdr:nvSpPr>
      <xdr:spPr>
        <a:xfrm>
          <a:off x="21075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606" name="n_2aveValue【児童館】&#10;一人当たり面積"/>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123462</xdr:rowOff>
    </xdr:from>
    <xdr:ext cx="469744" cy="259045"/>
    <xdr:sp macro="" textlink="">
      <xdr:nvSpPr>
        <xdr:cNvPr id="607" name="n_3aveValue【児童館】&#10;一人当たり面積"/>
        <xdr:cNvSpPr txBox="1"/>
      </xdr:nvSpPr>
      <xdr:spPr>
        <a:xfrm>
          <a:off x="19310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271</xdr:rowOff>
    </xdr:from>
    <xdr:ext cx="469744" cy="259045"/>
    <xdr:sp macro="" textlink="">
      <xdr:nvSpPr>
        <xdr:cNvPr id="608" name="n_4aveValue【児童館】&#10;一人当たり面積"/>
        <xdr:cNvSpPr txBox="1"/>
      </xdr:nvSpPr>
      <xdr:spPr>
        <a:xfrm>
          <a:off x="184214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50564</xdr:rowOff>
    </xdr:from>
    <xdr:ext cx="469744" cy="259045"/>
    <xdr:sp macro="" textlink="">
      <xdr:nvSpPr>
        <xdr:cNvPr id="609" name="n_3mainValue【児童館】&#10;一人当たり面積"/>
        <xdr:cNvSpPr txBox="1"/>
      </xdr:nvSpPr>
      <xdr:spPr>
        <a:xfrm>
          <a:off x="193104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0" name="テキスト ボックス 61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1" name="直線コネクタ 62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2" name="テキスト ボックス 62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3" name="直線コネクタ 62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4" name="テキスト ボックス 62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5" name="直線コネクタ 62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6" name="テキスト ボックス 62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7" name="直線コネクタ 62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8" name="テキスト ボックス 62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9" name="直線コネクタ 62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0" name="テキスト ボックス 62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1" name="直線コネクタ 63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2" name="テキスト ボックス 63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635" name="直線コネクタ 634"/>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7" name="直線コネクタ 63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638"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639" name="直線コネクタ 638"/>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72407</xdr:rowOff>
    </xdr:from>
    <xdr:ext cx="405111" cy="259045"/>
    <xdr:sp macro="" textlink="">
      <xdr:nvSpPr>
        <xdr:cNvPr id="640" name="【公民館】&#10;有形固定資産減価償却率平均値テキスト"/>
        <xdr:cNvSpPr txBox="1"/>
      </xdr:nvSpPr>
      <xdr:spPr>
        <a:xfrm>
          <a:off x="16357600" y="1807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641" name="フローチャート: 判断 640"/>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642" name="フローチャート: 判断 641"/>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643" name="フローチャート: 判断 642"/>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644" name="フローチャート: 判断 643"/>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645" name="フローチャート: 判断 644"/>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6" name="テキスト ボックス 6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115207</xdr:rowOff>
    </xdr:from>
    <xdr:to>
      <xdr:col>85</xdr:col>
      <xdr:colOff>177800</xdr:colOff>
      <xdr:row>103</xdr:row>
      <xdr:rowOff>45357</xdr:rowOff>
    </xdr:to>
    <xdr:sp macro="" textlink="">
      <xdr:nvSpPr>
        <xdr:cNvPr id="651" name="楕円 650"/>
        <xdr:cNvSpPr/>
      </xdr:nvSpPr>
      <xdr:spPr>
        <a:xfrm>
          <a:off x="16268700" y="1760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138084</xdr:rowOff>
    </xdr:from>
    <xdr:ext cx="405111" cy="259045"/>
    <xdr:sp macro="" textlink="">
      <xdr:nvSpPr>
        <xdr:cNvPr id="652" name="【公民館】&#10;有形固定資産減価償却率該当値テキスト"/>
        <xdr:cNvSpPr txBox="1"/>
      </xdr:nvSpPr>
      <xdr:spPr>
        <a:xfrm>
          <a:off x="16357600" y="1745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105</xdr:row>
      <xdr:rowOff>76019</xdr:rowOff>
    </xdr:from>
    <xdr:to>
      <xdr:col>72</xdr:col>
      <xdr:colOff>38100</xdr:colOff>
      <xdr:row>106</xdr:row>
      <xdr:rowOff>6169</xdr:rowOff>
    </xdr:to>
    <xdr:sp macro="" textlink="">
      <xdr:nvSpPr>
        <xdr:cNvPr id="653" name="楕円 652"/>
        <xdr:cNvSpPr/>
      </xdr:nvSpPr>
      <xdr:spPr>
        <a:xfrm>
          <a:off x="13652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32493</xdr:rowOff>
    </xdr:from>
    <xdr:ext cx="405111" cy="259045"/>
    <xdr:sp macro="" textlink="">
      <xdr:nvSpPr>
        <xdr:cNvPr id="654" name="n_1aveValue【公民館】&#10;有形固定資産減価償却率"/>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655" name="n_2aveValue【公民館】&#10;有形固定資産減価償却率"/>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656" name="n_3aveValue【公民館】&#10;有形固定資産減価償却率"/>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107604</xdr:rowOff>
    </xdr:from>
    <xdr:ext cx="405111" cy="259045"/>
    <xdr:sp macro="" textlink="">
      <xdr:nvSpPr>
        <xdr:cNvPr id="657" name="n_4aveValue【公民館】&#10;有形固定資産減価償却率"/>
        <xdr:cNvSpPr txBox="1"/>
      </xdr:nvSpPr>
      <xdr:spPr>
        <a:xfrm>
          <a:off x="12611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168746</xdr:rowOff>
    </xdr:from>
    <xdr:ext cx="405111" cy="259045"/>
    <xdr:sp macro="" textlink="">
      <xdr:nvSpPr>
        <xdr:cNvPr id="658" name="n_3mainValue【公民館】&#10;有形固定資産減価償却率"/>
        <xdr:cNvSpPr txBox="1"/>
      </xdr:nvSpPr>
      <xdr:spPr>
        <a:xfrm>
          <a:off x="13500744"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9" name="正方形/長方形 6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0" name="正方形/長方形 6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1" name="正方形/長方形 6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2" name="正方形/長方形 6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3" name="正方形/長方形 6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4" name="正方形/長方形 6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5" name="正方形/長方形 6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6" name="正方形/長方形 6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7" name="テキスト ボックス 6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8" name="直線コネクタ 6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9" name="直線コネクタ 66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0" name="テキスト ボックス 66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1" name="直線コネクタ 67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2" name="テキスト ボックス 67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3" name="直線コネクタ 67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4" name="テキスト ボックス 67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5" name="直線コネクタ 67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6" name="テキスト ボックス 67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7" name="直線コネクタ 67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8" name="テキスト ボックス 67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9" name="直線コネクタ 67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0" name="テキスト ボックス 67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1" name="直線コネクタ 6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2" name="テキスト ボックス 6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684" name="直線コネクタ 683"/>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85"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86" name="直線コネクタ 685"/>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687"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688" name="直線コネクタ 687"/>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689" name="【公民館】&#10;一人当たり面積平均値テキスト"/>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690" name="フローチャート: 判断 689"/>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691" name="フローチャート: 判断 690"/>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692" name="フローチャート: 判断 691"/>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693" name="フローチャート: 判断 692"/>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136434</xdr:rowOff>
    </xdr:from>
    <xdr:to>
      <xdr:col>98</xdr:col>
      <xdr:colOff>38100</xdr:colOff>
      <xdr:row>107</xdr:row>
      <xdr:rowOff>66584</xdr:rowOff>
    </xdr:to>
    <xdr:sp macro="" textlink="">
      <xdr:nvSpPr>
        <xdr:cNvPr id="694" name="フローチャート: 判断 693"/>
        <xdr:cNvSpPr/>
      </xdr:nvSpPr>
      <xdr:spPr>
        <a:xfrm>
          <a:off x="18605500" y="1831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5" name="テキスト ボックス 6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6" name="テキスト ボックス 6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7" name="テキスト ボックス 6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8" name="テキスト ボックス 6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9" name="テキスト ボックス 6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17236</xdr:rowOff>
    </xdr:from>
    <xdr:to>
      <xdr:col>116</xdr:col>
      <xdr:colOff>114300</xdr:colOff>
      <xdr:row>107</xdr:row>
      <xdr:rowOff>118836</xdr:rowOff>
    </xdr:to>
    <xdr:sp macro="" textlink="">
      <xdr:nvSpPr>
        <xdr:cNvPr id="700" name="楕円 699"/>
        <xdr:cNvSpPr/>
      </xdr:nvSpPr>
      <xdr:spPr>
        <a:xfrm>
          <a:off x="221107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167113</xdr:rowOff>
    </xdr:from>
    <xdr:ext cx="469744" cy="259045"/>
    <xdr:sp macro="" textlink="">
      <xdr:nvSpPr>
        <xdr:cNvPr id="701" name="【公民館】&#10;一人当たり面積該当値テキスト"/>
        <xdr:cNvSpPr txBox="1"/>
      </xdr:nvSpPr>
      <xdr:spPr>
        <a:xfrm>
          <a:off x="22199600"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167458</xdr:rowOff>
    </xdr:from>
    <xdr:to>
      <xdr:col>102</xdr:col>
      <xdr:colOff>165100</xdr:colOff>
      <xdr:row>108</xdr:row>
      <xdr:rowOff>97608</xdr:rowOff>
    </xdr:to>
    <xdr:sp macro="" textlink="">
      <xdr:nvSpPr>
        <xdr:cNvPr id="702" name="楕円 701"/>
        <xdr:cNvSpPr/>
      </xdr:nvSpPr>
      <xdr:spPr>
        <a:xfrm>
          <a:off x="19494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94541</xdr:rowOff>
    </xdr:from>
    <xdr:ext cx="469744" cy="259045"/>
    <xdr:sp macro="" textlink="">
      <xdr:nvSpPr>
        <xdr:cNvPr id="703" name="n_1aveValue【公民館】&#10;一人当たり面積"/>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704"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705" name="n_3aveValue【公民館】&#10;一人当たり面積"/>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83111</xdr:rowOff>
    </xdr:from>
    <xdr:ext cx="469744" cy="259045"/>
    <xdr:sp macro="" textlink="">
      <xdr:nvSpPr>
        <xdr:cNvPr id="706" name="n_4aveValue【公民館】&#10;一人当たり面積"/>
        <xdr:cNvSpPr txBox="1"/>
      </xdr:nvSpPr>
      <xdr:spPr>
        <a:xfrm>
          <a:off x="18421427" y="180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88735</xdr:rowOff>
    </xdr:from>
    <xdr:ext cx="469744" cy="259045"/>
    <xdr:sp macro="" textlink="">
      <xdr:nvSpPr>
        <xdr:cNvPr id="707" name="n_3mainValue【公民館】&#10;一人当たり面積"/>
        <xdr:cNvSpPr txBox="1"/>
      </xdr:nvSpPr>
      <xdr:spPr>
        <a:xfrm>
          <a:off x="193104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8" name="正方形/長方形 7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9" name="正方形/長方形 7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0" name="テキスト ボックス 7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学校施設や児童館であり、特に低くなっている施設は公民館であった。公民館については、令和元年度に複合施設ができたことで大きく低下しているが、その他の多くの施設では老朽化が進み、修繕を行いながら使用している状況にある。こども園では、少子高齢化が進み、老朽化とともに一人当たり面積も類似団体に比べ高い数値となっている。今後は、市街地に認定こども園の新設を予定しており、集約化や除却が予定されているが、他の施設についても公共施設等管理計画に基づき、適正に施設の建替え、集約・複合化、除却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30,136
29,168
546.99
26,584,712
25,533,809
704,986
13,389,613
32,942,222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1" name="【図書館】&#10;有形固定資産減価償却率平均値テキスト"/>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57150</xdr:rowOff>
    </xdr:from>
    <xdr:to>
      <xdr:col>6</xdr:col>
      <xdr:colOff>38100</xdr:colOff>
      <xdr:row>36</xdr:row>
      <xdr:rowOff>158750</xdr:rowOff>
    </xdr:to>
    <xdr:sp macro="" textlink="">
      <xdr:nvSpPr>
        <xdr:cNvPr id="66" name="フローチャート: 判断 65"/>
        <xdr:cNvSpPr/>
      </xdr:nvSpPr>
      <xdr:spPr>
        <a:xfrm>
          <a:off x="1079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165100</xdr:rowOff>
    </xdr:from>
    <xdr:to>
      <xdr:col>24</xdr:col>
      <xdr:colOff>114300</xdr:colOff>
      <xdr:row>34</xdr:row>
      <xdr:rowOff>95250</xdr:rowOff>
    </xdr:to>
    <xdr:sp macro="" textlink="">
      <xdr:nvSpPr>
        <xdr:cNvPr id="72" name="楕円 71"/>
        <xdr:cNvSpPr/>
      </xdr:nvSpPr>
      <xdr:spPr>
        <a:xfrm>
          <a:off x="4584700" y="58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16527</xdr:rowOff>
    </xdr:from>
    <xdr:ext cx="405111" cy="259045"/>
    <xdr:sp macro="" textlink="">
      <xdr:nvSpPr>
        <xdr:cNvPr id="73" name="【図書館】&#10;有形固定資産減価償却率該当値テキスト"/>
        <xdr:cNvSpPr txBox="1"/>
      </xdr:nvSpPr>
      <xdr:spPr>
        <a:xfrm>
          <a:off x="4673600" y="5674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45720</xdr:rowOff>
    </xdr:from>
    <xdr:to>
      <xdr:col>10</xdr:col>
      <xdr:colOff>165100</xdr:colOff>
      <xdr:row>33</xdr:row>
      <xdr:rowOff>147320</xdr:rowOff>
    </xdr:to>
    <xdr:sp macro="" textlink="">
      <xdr:nvSpPr>
        <xdr:cNvPr id="74" name="楕円 73"/>
        <xdr:cNvSpPr/>
      </xdr:nvSpPr>
      <xdr:spPr>
        <a:xfrm>
          <a:off x="1968500" y="570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135907</xdr:rowOff>
    </xdr:from>
    <xdr:ext cx="405111" cy="259045"/>
    <xdr:sp macro="" textlink="">
      <xdr:nvSpPr>
        <xdr:cNvPr id="75" name="n_1aveValue【図書館】&#10;有形固定資産減価償却率"/>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76" name="n_2aveValue【図書館】&#10;有形固定資産減価償却率"/>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77" name="n_3aveValue【図書館】&#10;有形固定資産減価償却率"/>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3827</xdr:rowOff>
    </xdr:from>
    <xdr:ext cx="405111" cy="259045"/>
    <xdr:sp macro="" textlink="">
      <xdr:nvSpPr>
        <xdr:cNvPr id="78" name="n_4aveValue【図書館】&#10;有形固定資産減価償却率"/>
        <xdr:cNvSpPr txBox="1"/>
      </xdr:nvSpPr>
      <xdr:spPr>
        <a:xfrm>
          <a:off x="927744" y="600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163847</xdr:rowOff>
    </xdr:from>
    <xdr:ext cx="340478" cy="259045"/>
    <xdr:sp macro="" textlink="">
      <xdr:nvSpPr>
        <xdr:cNvPr id="79" name="n_3mainValue【図書館】&#10;有形固定資産減価償却率"/>
        <xdr:cNvSpPr txBox="1"/>
      </xdr:nvSpPr>
      <xdr:spPr>
        <a:xfrm>
          <a:off x="1849061" y="54787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03" name="直線コネクタ 102"/>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04"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05" name="直線コネクタ 104"/>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06"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07" name="直線コネクタ 106"/>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57167</xdr:rowOff>
    </xdr:from>
    <xdr:ext cx="469744" cy="259045"/>
    <xdr:sp macro="" textlink="">
      <xdr:nvSpPr>
        <xdr:cNvPr id="108" name="【図書館】&#10;一人当たり面積平均値テキスト"/>
        <xdr:cNvSpPr txBox="1"/>
      </xdr:nvSpPr>
      <xdr:spPr>
        <a:xfrm>
          <a:off x="10515600" y="6915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09" name="フローチャート: 判断 108"/>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10" name="フローチャート: 判断 109"/>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11" name="フローチャート: 判断 110"/>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12" name="フローチャート: 判断 111"/>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116840</xdr:rowOff>
    </xdr:from>
    <xdr:to>
      <xdr:col>36</xdr:col>
      <xdr:colOff>165100</xdr:colOff>
      <xdr:row>41</xdr:row>
      <xdr:rowOff>46990</xdr:rowOff>
    </xdr:to>
    <xdr:sp macro="" textlink="">
      <xdr:nvSpPr>
        <xdr:cNvPr id="113" name="フローチャート: 判断 112"/>
        <xdr:cNvSpPr/>
      </xdr:nvSpPr>
      <xdr:spPr>
        <a:xfrm>
          <a:off x="6921500" y="697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132080</xdr:rowOff>
    </xdr:from>
    <xdr:to>
      <xdr:col>55</xdr:col>
      <xdr:colOff>50800</xdr:colOff>
      <xdr:row>40</xdr:row>
      <xdr:rowOff>62230</xdr:rowOff>
    </xdr:to>
    <xdr:sp macro="" textlink="">
      <xdr:nvSpPr>
        <xdr:cNvPr id="119" name="楕円 118"/>
        <xdr:cNvSpPr/>
      </xdr:nvSpPr>
      <xdr:spPr>
        <a:xfrm>
          <a:off x="104267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154957</xdr:rowOff>
    </xdr:from>
    <xdr:ext cx="469744" cy="259045"/>
    <xdr:sp macro="" textlink="">
      <xdr:nvSpPr>
        <xdr:cNvPr id="120" name="【図書館】&#10;一人当たり面積該当値テキスト"/>
        <xdr:cNvSpPr txBox="1"/>
      </xdr:nvSpPr>
      <xdr:spPr>
        <a:xfrm>
          <a:off x="10515600"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151130</xdr:rowOff>
    </xdr:from>
    <xdr:to>
      <xdr:col>41</xdr:col>
      <xdr:colOff>101600</xdr:colOff>
      <xdr:row>40</xdr:row>
      <xdr:rowOff>81280</xdr:rowOff>
    </xdr:to>
    <xdr:sp macro="" textlink="">
      <xdr:nvSpPr>
        <xdr:cNvPr id="121" name="楕円 120"/>
        <xdr:cNvSpPr/>
      </xdr:nvSpPr>
      <xdr:spPr>
        <a:xfrm>
          <a:off x="7810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33037</xdr:rowOff>
    </xdr:from>
    <xdr:ext cx="469744" cy="259045"/>
    <xdr:sp macro="" textlink="">
      <xdr:nvSpPr>
        <xdr:cNvPr id="122" name="n_1aveValue【図書館】&#10;一人当たり面積"/>
        <xdr:cNvSpPr txBox="1"/>
      </xdr:nvSpPr>
      <xdr:spPr>
        <a:xfrm>
          <a:off x="93917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23" name="n_2aveValue【図書館】&#10;一人当たり面積"/>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26687</xdr:rowOff>
    </xdr:from>
    <xdr:ext cx="469744" cy="259045"/>
    <xdr:sp macro="" textlink="">
      <xdr:nvSpPr>
        <xdr:cNvPr id="124" name="n_3aveValue【図書館】&#10;一人当たり面積"/>
        <xdr:cNvSpPr txBox="1"/>
      </xdr:nvSpPr>
      <xdr:spPr>
        <a:xfrm>
          <a:off x="7626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63517</xdr:rowOff>
    </xdr:from>
    <xdr:ext cx="469744" cy="259045"/>
    <xdr:sp macro="" textlink="">
      <xdr:nvSpPr>
        <xdr:cNvPr id="125" name="n_4aveValue【図書館】&#10;一人当たり面積"/>
        <xdr:cNvSpPr txBox="1"/>
      </xdr:nvSpPr>
      <xdr:spPr>
        <a:xfrm>
          <a:off x="6737427" y="675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97807</xdr:rowOff>
    </xdr:from>
    <xdr:ext cx="469744" cy="259045"/>
    <xdr:sp macro="" textlink="">
      <xdr:nvSpPr>
        <xdr:cNvPr id="126" name="n_3mainValue【図書館】&#10;一人当たり面積"/>
        <xdr:cNvSpPr txBox="1"/>
      </xdr:nvSpPr>
      <xdr:spPr>
        <a:xfrm>
          <a:off x="7626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7" name="テキスト ボックス 13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39" name="テキスト ボックス 13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7" name="テキスト ボックス 14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49" name="テキスト ボックス 14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51" name="直線コネクタ 150"/>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5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53" name="直線コネクタ 15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5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55" name="直線コネクタ 15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56" name="【体育館・プール】&#10;有形固定資産減価償却率平均値テキスト"/>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57" name="フローチャート: 判断 156"/>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58" name="フローチャート: 判断 157"/>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59" name="フローチャート: 判断 158"/>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60" name="フローチャート: 判断 159"/>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168275</xdr:rowOff>
    </xdr:from>
    <xdr:to>
      <xdr:col>6</xdr:col>
      <xdr:colOff>38100</xdr:colOff>
      <xdr:row>60</xdr:row>
      <xdr:rowOff>98425</xdr:rowOff>
    </xdr:to>
    <xdr:sp macro="" textlink="">
      <xdr:nvSpPr>
        <xdr:cNvPr id="161" name="フローチャート: 判断 160"/>
        <xdr:cNvSpPr/>
      </xdr:nvSpPr>
      <xdr:spPr>
        <a:xfrm>
          <a:off x="1079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33020</xdr:rowOff>
    </xdr:from>
    <xdr:to>
      <xdr:col>24</xdr:col>
      <xdr:colOff>114300</xdr:colOff>
      <xdr:row>60</xdr:row>
      <xdr:rowOff>134620</xdr:rowOff>
    </xdr:to>
    <xdr:sp macro="" textlink="">
      <xdr:nvSpPr>
        <xdr:cNvPr id="167" name="楕円 166"/>
        <xdr:cNvSpPr/>
      </xdr:nvSpPr>
      <xdr:spPr>
        <a:xfrm>
          <a:off x="45847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11447</xdr:rowOff>
    </xdr:from>
    <xdr:ext cx="405111" cy="259045"/>
    <xdr:sp macro="" textlink="">
      <xdr:nvSpPr>
        <xdr:cNvPr id="168" name="【体育館・プール】&#10;有形固定資産減価償却率該当値テキスト"/>
        <xdr:cNvSpPr txBox="1"/>
      </xdr:nvSpPr>
      <xdr:spPr>
        <a:xfrm>
          <a:off x="4673600"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88265</xdr:rowOff>
    </xdr:from>
    <xdr:to>
      <xdr:col>10</xdr:col>
      <xdr:colOff>165100</xdr:colOff>
      <xdr:row>60</xdr:row>
      <xdr:rowOff>18415</xdr:rowOff>
    </xdr:to>
    <xdr:sp macro="" textlink="">
      <xdr:nvSpPr>
        <xdr:cNvPr id="169" name="楕円 168"/>
        <xdr:cNvSpPr/>
      </xdr:nvSpPr>
      <xdr:spPr>
        <a:xfrm>
          <a:off x="1968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101617</xdr:rowOff>
    </xdr:from>
    <xdr:ext cx="405111" cy="259045"/>
    <xdr:sp macro="" textlink="">
      <xdr:nvSpPr>
        <xdr:cNvPr id="170"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71" name="n_2aveValue【体育館・プール】&#10;有形固定資産減価償却率"/>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172" name="n_3aveValue【体育館・プール】&#10;有形固定資産減価償却率"/>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114952</xdr:rowOff>
    </xdr:from>
    <xdr:ext cx="405111" cy="259045"/>
    <xdr:sp macro="" textlink="">
      <xdr:nvSpPr>
        <xdr:cNvPr id="173" name="n_4aveValue【体育館・プール】&#10;有形固定資産減価償却率"/>
        <xdr:cNvSpPr txBox="1"/>
      </xdr:nvSpPr>
      <xdr:spPr>
        <a:xfrm>
          <a:off x="927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34942</xdr:rowOff>
    </xdr:from>
    <xdr:ext cx="405111" cy="259045"/>
    <xdr:sp macro="" textlink="">
      <xdr:nvSpPr>
        <xdr:cNvPr id="174" name="n_3mainValue【体育館・プール】&#10;有形固定資産減価償却率"/>
        <xdr:cNvSpPr txBox="1"/>
      </xdr:nvSpPr>
      <xdr:spPr>
        <a:xfrm>
          <a:off x="1816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6" name="テキスト ボックス 18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8" name="テキスト ボックス 18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0" name="テキスト ボックス 18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2" name="テキスト ボックス 19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4" name="テキスト ボックス 19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196" name="直線コネクタ 195"/>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9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98" name="直線コネクタ 19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199"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00" name="直線コネクタ 199"/>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155414</xdr:rowOff>
    </xdr:from>
    <xdr:ext cx="469744" cy="259045"/>
    <xdr:sp macro="" textlink="">
      <xdr:nvSpPr>
        <xdr:cNvPr id="201" name="【体育館・プール】&#10;一人当たり面積平均値テキスト"/>
        <xdr:cNvSpPr txBox="1"/>
      </xdr:nvSpPr>
      <xdr:spPr>
        <a:xfrm>
          <a:off x="10515600" y="1061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02" name="フローチャート: 判断 201"/>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03" name="フローチャート: 判断 202"/>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04" name="フローチャート: 判断 20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05" name="フローチャート: 判断 204"/>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144882</xdr:rowOff>
    </xdr:from>
    <xdr:to>
      <xdr:col>36</xdr:col>
      <xdr:colOff>165100</xdr:colOff>
      <xdr:row>63</xdr:row>
      <xdr:rowOff>75032</xdr:rowOff>
    </xdr:to>
    <xdr:sp macro="" textlink="">
      <xdr:nvSpPr>
        <xdr:cNvPr id="206" name="フローチャート: 判断 205"/>
        <xdr:cNvSpPr/>
      </xdr:nvSpPr>
      <xdr:spPr>
        <a:xfrm>
          <a:off x="6921500" y="1077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163170</xdr:rowOff>
    </xdr:from>
    <xdr:to>
      <xdr:col>55</xdr:col>
      <xdr:colOff>50800</xdr:colOff>
      <xdr:row>63</xdr:row>
      <xdr:rowOff>93320</xdr:rowOff>
    </xdr:to>
    <xdr:sp macro="" textlink="">
      <xdr:nvSpPr>
        <xdr:cNvPr id="212" name="楕円 211"/>
        <xdr:cNvSpPr/>
      </xdr:nvSpPr>
      <xdr:spPr>
        <a:xfrm>
          <a:off x="10426700" y="1079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110965</xdr:rowOff>
    </xdr:from>
    <xdr:ext cx="469744" cy="259045"/>
    <xdr:sp macro="" textlink="">
      <xdr:nvSpPr>
        <xdr:cNvPr id="213" name="【体育館・プール】&#10;一人当たり面積該当値テキスト"/>
        <xdr:cNvSpPr txBox="1"/>
      </xdr:nvSpPr>
      <xdr:spPr>
        <a:xfrm>
          <a:off x="10515600" y="1074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170485</xdr:rowOff>
    </xdr:from>
    <xdr:to>
      <xdr:col>41</xdr:col>
      <xdr:colOff>101600</xdr:colOff>
      <xdr:row>63</xdr:row>
      <xdr:rowOff>100635</xdr:rowOff>
    </xdr:to>
    <xdr:sp macro="" textlink="">
      <xdr:nvSpPr>
        <xdr:cNvPr id="214" name="楕円 213"/>
        <xdr:cNvSpPr/>
      </xdr:nvSpPr>
      <xdr:spPr>
        <a:xfrm>
          <a:off x="7810500" y="1080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84243</xdr:rowOff>
    </xdr:from>
    <xdr:ext cx="469744" cy="259045"/>
    <xdr:sp macro="" textlink="">
      <xdr:nvSpPr>
        <xdr:cNvPr id="215" name="n_1aveValue【体育館・プール】&#10;一人当たり面積"/>
        <xdr:cNvSpPr txBox="1"/>
      </xdr:nvSpPr>
      <xdr:spPr>
        <a:xfrm>
          <a:off x="9391727" y="105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16"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89730</xdr:rowOff>
    </xdr:from>
    <xdr:ext cx="469744" cy="259045"/>
    <xdr:sp macro="" textlink="">
      <xdr:nvSpPr>
        <xdr:cNvPr id="217" name="n_3aveValue【体育館・プール】&#10;一人当たり面積"/>
        <xdr:cNvSpPr txBox="1"/>
      </xdr:nvSpPr>
      <xdr:spPr>
        <a:xfrm>
          <a:off x="7626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91559</xdr:rowOff>
    </xdr:from>
    <xdr:ext cx="469744" cy="259045"/>
    <xdr:sp macro="" textlink="">
      <xdr:nvSpPr>
        <xdr:cNvPr id="218" name="n_4aveValue【体育館・プール】&#10;一人当たり面積"/>
        <xdr:cNvSpPr txBox="1"/>
      </xdr:nvSpPr>
      <xdr:spPr>
        <a:xfrm>
          <a:off x="6737427" y="1055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91762</xdr:rowOff>
    </xdr:from>
    <xdr:ext cx="469744" cy="259045"/>
    <xdr:sp macro="" textlink="">
      <xdr:nvSpPr>
        <xdr:cNvPr id="219" name="n_3mainValue【体育館・プール】&#10;一人当たり面積"/>
        <xdr:cNvSpPr txBox="1"/>
      </xdr:nvSpPr>
      <xdr:spPr>
        <a:xfrm>
          <a:off x="7626427" y="1089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0" name="テキスト ボックス 22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32" name="テキスト ボックス 23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0" name="テキスト ボックス 23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42" name="テキスト ボックス 24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44" name="直線コネクタ 243"/>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4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46" name="直線コネクタ 24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47"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48" name="直線コネクタ 247"/>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95266</xdr:rowOff>
    </xdr:from>
    <xdr:ext cx="405111" cy="259045"/>
    <xdr:sp macro="" textlink="">
      <xdr:nvSpPr>
        <xdr:cNvPr id="249" name="【福祉施設】&#10;有形固定資産減価償却率平均値テキスト"/>
        <xdr:cNvSpPr txBox="1"/>
      </xdr:nvSpPr>
      <xdr:spPr>
        <a:xfrm>
          <a:off x="4673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50" name="フローチャート: 判断 249"/>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51" name="フローチャート: 判断 250"/>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52" name="フローチャート: 判断 251"/>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53" name="フローチャート: 判断 252"/>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166370</xdr:rowOff>
    </xdr:from>
    <xdr:to>
      <xdr:col>6</xdr:col>
      <xdr:colOff>38100</xdr:colOff>
      <xdr:row>81</xdr:row>
      <xdr:rowOff>96520</xdr:rowOff>
    </xdr:to>
    <xdr:sp macro="" textlink="">
      <xdr:nvSpPr>
        <xdr:cNvPr id="254" name="フローチャート: 判断 253"/>
        <xdr:cNvSpPr/>
      </xdr:nvSpPr>
      <xdr:spPr>
        <a:xfrm>
          <a:off x="1079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154939</xdr:rowOff>
    </xdr:from>
    <xdr:to>
      <xdr:col>24</xdr:col>
      <xdr:colOff>114300</xdr:colOff>
      <xdr:row>78</xdr:row>
      <xdr:rowOff>85089</xdr:rowOff>
    </xdr:to>
    <xdr:sp macro="" textlink="">
      <xdr:nvSpPr>
        <xdr:cNvPr id="260" name="楕円 259"/>
        <xdr:cNvSpPr/>
      </xdr:nvSpPr>
      <xdr:spPr>
        <a:xfrm>
          <a:off x="4584700" y="133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79391</xdr:rowOff>
    </xdr:from>
    <xdr:ext cx="405111" cy="259045"/>
    <xdr:sp macro="" textlink="">
      <xdr:nvSpPr>
        <xdr:cNvPr id="261" name="【福祉施設】&#10;有形固定資産減価償却率該当値テキスト"/>
        <xdr:cNvSpPr txBox="1"/>
      </xdr:nvSpPr>
      <xdr:spPr>
        <a:xfrm>
          <a:off x="4673600" y="132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2539</xdr:rowOff>
    </xdr:from>
    <xdr:to>
      <xdr:col>10</xdr:col>
      <xdr:colOff>165100</xdr:colOff>
      <xdr:row>83</xdr:row>
      <xdr:rowOff>104139</xdr:rowOff>
    </xdr:to>
    <xdr:sp macro="" textlink="">
      <xdr:nvSpPr>
        <xdr:cNvPr id="262" name="楕円 261"/>
        <xdr:cNvSpPr/>
      </xdr:nvSpPr>
      <xdr:spPr>
        <a:xfrm>
          <a:off x="1968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23513</xdr:rowOff>
    </xdr:from>
    <xdr:ext cx="405111" cy="259045"/>
    <xdr:sp macro="" textlink="">
      <xdr:nvSpPr>
        <xdr:cNvPr id="263" name="n_1aveValue【福祉施設】&#10;有形固定資産減価償却率"/>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264" name="n_2aveValue【福祉施設】&#10;有形固定資産減価償却率"/>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265" name="n_3aveValue【福祉施設】&#10;有形固定資産減価償却率"/>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113047</xdr:rowOff>
    </xdr:from>
    <xdr:ext cx="405111" cy="259045"/>
    <xdr:sp macro="" textlink="">
      <xdr:nvSpPr>
        <xdr:cNvPr id="266" name="n_4aveValue【福祉施設】&#10;有形固定資産減価償却率"/>
        <xdr:cNvSpPr txBox="1"/>
      </xdr:nvSpPr>
      <xdr:spPr>
        <a:xfrm>
          <a:off x="927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95266</xdr:rowOff>
    </xdr:from>
    <xdr:ext cx="405111" cy="259045"/>
    <xdr:sp macro="" textlink="">
      <xdr:nvSpPr>
        <xdr:cNvPr id="267" name="n_3mainValue【福祉施設】&#10;有形固定資産減価償却率"/>
        <xdr:cNvSpPr txBox="1"/>
      </xdr:nvSpPr>
      <xdr:spPr>
        <a:xfrm>
          <a:off x="1816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8" name="直線コネクタ 27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9" name="テキスト ボックス 27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0" name="直線コネクタ 27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1" name="テキスト ボックス 28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3" name="テキスト ボックス 28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4" name="直線コネクタ 28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5" name="テキスト ボックス 28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6" name="直線コネクタ 28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7" name="テキスト ボックス 28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291" name="直線コネクタ 290"/>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9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93" name="直線コネクタ 29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294" name="【福祉施設】&#10;一人当たり面積最大値テキスト"/>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295" name="直線コネクタ 294"/>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25416</xdr:rowOff>
    </xdr:from>
    <xdr:ext cx="469744" cy="259045"/>
    <xdr:sp macro="" textlink="">
      <xdr:nvSpPr>
        <xdr:cNvPr id="296" name="【福祉施設】&#10;一人当たり面積平均値テキスト"/>
        <xdr:cNvSpPr txBox="1"/>
      </xdr:nvSpPr>
      <xdr:spPr>
        <a:xfrm>
          <a:off x="10515600" y="14598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297" name="フローチャート: 判断 296"/>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298" name="フローチャート: 判断 297"/>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299" name="フローチャート: 判断 298"/>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00" name="フローチャート: 判断 299"/>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46989</xdr:rowOff>
    </xdr:from>
    <xdr:to>
      <xdr:col>36</xdr:col>
      <xdr:colOff>165100</xdr:colOff>
      <xdr:row>85</xdr:row>
      <xdr:rowOff>148589</xdr:rowOff>
    </xdr:to>
    <xdr:sp macro="" textlink="">
      <xdr:nvSpPr>
        <xdr:cNvPr id="301" name="フローチャート: 判断 300"/>
        <xdr:cNvSpPr/>
      </xdr:nvSpPr>
      <xdr:spPr>
        <a:xfrm>
          <a:off x="6921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49530</xdr:rowOff>
    </xdr:from>
    <xdr:to>
      <xdr:col>55</xdr:col>
      <xdr:colOff>50800</xdr:colOff>
      <xdr:row>83</xdr:row>
      <xdr:rowOff>151130</xdr:rowOff>
    </xdr:to>
    <xdr:sp macro="" textlink="">
      <xdr:nvSpPr>
        <xdr:cNvPr id="307" name="楕円 306"/>
        <xdr:cNvSpPr/>
      </xdr:nvSpPr>
      <xdr:spPr>
        <a:xfrm>
          <a:off x="10426700" y="1427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72407</xdr:rowOff>
    </xdr:from>
    <xdr:ext cx="469744" cy="259045"/>
    <xdr:sp macro="" textlink="">
      <xdr:nvSpPr>
        <xdr:cNvPr id="308" name="【福祉施設】&#10;一人当たり面積該当値テキスト"/>
        <xdr:cNvSpPr txBox="1"/>
      </xdr:nvSpPr>
      <xdr:spPr>
        <a:xfrm>
          <a:off x="10515600" y="1413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105411</xdr:rowOff>
    </xdr:from>
    <xdr:to>
      <xdr:col>41</xdr:col>
      <xdr:colOff>101600</xdr:colOff>
      <xdr:row>85</xdr:row>
      <xdr:rowOff>35561</xdr:rowOff>
    </xdr:to>
    <xdr:sp macro="" textlink="">
      <xdr:nvSpPr>
        <xdr:cNvPr id="309" name="楕円 308"/>
        <xdr:cNvSpPr/>
      </xdr:nvSpPr>
      <xdr:spPr>
        <a:xfrm>
          <a:off x="7810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165116</xdr:rowOff>
    </xdr:from>
    <xdr:ext cx="469744" cy="259045"/>
    <xdr:sp macro="" textlink="">
      <xdr:nvSpPr>
        <xdr:cNvPr id="310" name="n_1aveValue【福祉施設】&#10;一人当たり面積"/>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11" name="n_2aveValue【福祉施設】&#10;一人当たり面積"/>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132097</xdr:rowOff>
    </xdr:from>
    <xdr:ext cx="469744" cy="259045"/>
    <xdr:sp macro="" textlink="">
      <xdr:nvSpPr>
        <xdr:cNvPr id="312" name="n_3aveValue【福祉施設】&#10;一人当たり面積"/>
        <xdr:cNvSpPr txBox="1"/>
      </xdr:nvSpPr>
      <xdr:spPr>
        <a:xfrm>
          <a:off x="76264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165116</xdr:rowOff>
    </xdr:from>
    <xdr:ext cx="469744" cy="259045"/>
    <xdr:sp macro="" textlink="">
      <xdr:nvSpPr>
        <xdr:cNvPr id="313" name="n_4aveValue【福祉施設】&#10;一人当たり面積"/>
        <xdr:cNvSpPr txBox="1"/>
      </xdr:nvSpPr>
      <xdr:spPr>
        <a:xfrm>
          <a:off x="6737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52088</xdr:rowOff>
    </xdr:from>
    <xdr:ext cx="469744" cy="259045"/>
    <xdr:sp macro="" textlink="">
      <xdr:nvSpPr>
        <xdr:cNvPr id="314" name="n_3mainValue【福祉施設】&#10;一人当たり面積"/>
        <xdr:cNvSpPr txBox="1"/>
      </xdr:nvSpPr>
      <xdr:spPr>
        <a:xfrm>
          <a:off x="7626427" y="1428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25" name="テキスト ボックス 32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6" name="直線コネクタ 32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27" name="テキスト ボックス 32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8" name="直線コネクタ 32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9" name="テキスト ボックス 32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0" name="直線コネクタ 32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1" name="テキスト ボックス 33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2" name="直線コネクタ 33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3" name="テキスト ボックス 33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4" name="直線コネクタ 33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35" name="テキスト ボックス 334"/>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38" name="直線コネクタ 337"/>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39"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40" name="直線コネクタ 339"/>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41"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42" name="直線コネクタ 34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343" name="【市民会館】&#10;有形固定資産減価償却率平均値テキスト"/>
        <xdr:cNvSpPr txBox="1"/>
      </xdr:nvSpPr>
      <xdr:spPr>
        <a:xfrm>
          <a:off x="4673600" y="17592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344" name="フローチャート: 判断 343"/>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345" name="フローチャート: 判断 344"/>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346" name="フローチャート: 判断 345"/>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47" name="フローチャート: 判断 346"/>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50800</xdr:rowOff>
    </xdr:from>
    <xdr:to>
      <xdr:col>6</xdr:col>
      <xdr:colOff>38100</xdr:colOff>
      <xdr:row>103</xdr:row>
      <xdr:rowOff>152400</xdr:rowOff>
    </xdr:to>
    <xdr:sp macro="" textlink="">
      <xdr:nvSpPr>
        <xdr:cNvPr id="348" name="フローチャート: 判断 347"/>
        <xdr:cNvSpPr/>
      </xdr:nvSpPr>
      <xdr:spPr>
        <a:xfrm>
          <a:off x="1079500" y="177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9" name="テキスト ボックス 34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140970</xdr:rowOff>
    </xdr:from>
    <xdr:to>
      <xdr:col>24</xdr:col>
      <xdr:colOff>114300</xdr:colOff>
      <xdr:row>104</xdr:row>
      <xdr:rowOff>71120</xdr:rowOff>
    </xdr:to>
    <xdr:sp macro="" textlink="">
      <xdr:nvSpPr>
        <xdr:cNvPr id="354" name="楕円 353"/>
        <xdr:cNvSpPr/>
      </xdr:nvSpPr>
      <xdr:spPr>
        <a:xfrm>
          <a:off x="4584700" y="1780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119397</xdr:rowOff>
    </xdr:from>
    <xdr:ext cx="405111" cy="259045"/>
    <xdr:sp macro="" textlink="">
      <xdr:nvSpPr>
        <xdr:cNvPr id="355" name="【市民会館】&#10;有形固定資産減価償却率該当値テキスト"/>
        <xdr:cNvSpPr txBox="1"/>
      </xdr:nvSpPr>
      <xdr:spPr>
        <a:xfrm>
          <a:off x="4673600" y="17778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76200</xdr:rowOff>
    </xdr:from>
    <xdr:to>
      <xdr:col>10</xdr:col>
      <xdr:colOff>165100</xdr:colOff>
      <xdr:row>104</xdr:row>
      <xdr:rowOff>6350</xdr:rowOff>
    </xdr:to>
    <xdr:sp macro="" textlink="">
      <xdr:nvSpPr>
        <xdr:cNvPr id="356" name="楕円 355"/>
        <xdr:cNvSpPr/>
      </xdr:nvSpPr>
      <xdr:spPr>
        <a:xfrm>
          <a:off x="1968500" y="1773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5097</xdr:rowOff>
    </xdr:from>
    <xdr:ext cx="405111" cy="259045"/>
    <xdr:sp macro="" textlink="">
      <xdr:nvSpPr>
        <xdr:cNvPr id="357" name="n_1aveValue【市民会館】&#10;有形固定資産減価償却率"/>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358" name="n_2aveValue【市民会館】&#10;有形固定資産減価償却率"/>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359" name="n_3aveValue【市民会館】&#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168927</xdr:rowOff>
    </xdr:from>
    <xdr:ext cx="405111" cy="259045"/>
    <xdr:sp macro="" textlink="">
      <xdr:nvSpPr>
        <xdr:cNvPr id="360" name="n_4aveValue【市民会館】&#10;有形固定資産減価償却率"/>
        <xdr:cNvSpPr txBox="1"/>
      </xdr:nvSpPr>
      <xdr:spPr>
        <a:xfrm>
          <a:off x="927744" y="1748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168927</xdr:rowOff>
    </xdr:from>
    <xdr:ext cx="405111" cy="259045"/>
    <xdr:sp macro="" textlink="">
      <xdr:nvSpPr>
        <xdr:cNvPr id="361" name="n_3mainValue【市民会館】&#10;有形固定資産減価償却率"/>
        <xdr:cNvSpPr txBox="1"/>
      </xdr:nvSpPr>
      <xdr:spPr>
        <a:xfrm>
          <a:off x="1816744" y="1782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0" name="テキスト ボックス 36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1" name="直線コネクタ 37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2" name="直線コネクタ 37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3" name="テキスト ボックス 37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4" name="直線コネクタ 37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5" name="テキスト ボックス 37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6" name="直線コネクタ 37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7" name="テキスト ボックス 37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8" name="直線コネクタ 37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9" name="テキスト ボックス 37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0" name="直線コネクタ 37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1" name="テキスト ボックス 38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2" name="直線コネクタ 38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3" name="テキスト ボックス 38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385" name="直線コネクタ 384"/>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386"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387" name="直線コネクタ 386"/>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388" name="【市民会館】&#10;一人当たり面積最大値テキスト"/>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389" name="直線コネクタ 388"/>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87647</xdr:rowOff>
    </xdr:from>
    <xdr:ext cx="469744" cy="259045"/>
    <xdr:sp macro="" textlink="">
      <xdr:nvSpPr>
        <xdr:cNvPr id="390" name="【市民会館】&#10;一人当たり面積平均値テキスト"/>
        <xdr:cNvSpPr txBox="1"/>
      </xdr:nvSpPr>
      <xdr:spPr>
        <a:xfrm>
          <a:off x="10515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391" name="フローチャート: 判断 390"/>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392" name="フローチャート: 判断 391"/>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393" name="フローチャート: 判断 392"/>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394" name="フローチャート: 判断 393"/>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88264</xdr:rowOff>
    </xdr:from>
    <xdr:to>
      <xdr:col>36</xdr:col>
      <xdr:colOff>165100</xdr:colOff>
      <xdr:row>107</xdr:row>
      <xdr:rowOff>18414</xdr:rowOff>
    </xdr:to>
    <xdr:sp macro="" textlink="">
      <xdr:nvSpPr>
        <xdr:cNvPr id="395" name="フローチャート: 判断 394"/>
        <xdr:cNvSpPr/>
      </xdr:nvSpPr>
      <xdr:spPr>
        <a:xfrm>
          <a:off x="6921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6" name="テキスト ボックス 39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7" name="テキスト ボックス 39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8" name="テキスト ボックス 39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9" name="テキスト ボックス 39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0" name="テキスト ボックス 39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10161</xdr:rowOff>
    </xdr:from>
    <xdr:to>
      <xdr:col>55</xdr:col>
      <xdr:colOff>50800</xdr:colOff>
      <xdr:row>102</xdr:row>
      <xdr:rowOff>111761</xdr:rowOff>
    </xdr:to>
    <xdr:sp macro="" textlink="">
      <xdr:nvSpPr>
        <xdr:cNvPr id="401" name="楕円 400"/>
        <xdr:cNvSpPr/>
      </xdr:nvSpPr>
      <xdr:spPr>
        <a:xfrm>
          <a:off x="10426700" y="174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33038</xdr:rowOff>
    </xdr:from>
    <xdr:ext cx="469744" cy="259045"/>
    <xdr:sp macro="" textlink="">
      <xdr:nvSpPr>
        <xdr:cNvPr id="402" name="【市民会館】&#10;一人当たり面積該当値テキスト"/>
        <xdr:cNvSpPr txBox="1"/>
      </xdr:nvSpPr>
      <xdr:spPr>
        <a:xfrm>
          <a:off x="10515600" y="1734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102</xdr:row>
      <xdr:rowOff>74930</xdr:rowOff>
    </xdr:from>
    <xdr:to>
      <xdr:col>41</xdr:col>
      <xdr:colOff>101600</xdr:colOff>
      <xdr:row>103</xdr:row>
      <xdr:rowOff>5080</xdr:rowOff>
    </xdr:to>
    <xdr:sp macro="" textlink="">
      <xdr:nvSpPr>
        <xdr:cNvPr id="403" name="楕円 402"/>
        <xdr:cNvSpPr/>
      </xdr:nvSpPr>
      <xdr:spPr>
        <a:xfrm>
          <a:off x="7810500" y="1756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57802</xdr:rowOff>
    </xdr:from>
    <xdr:ext cx="469744" cy="259045"/>
    <xdr:sp macro="" textlink="">
      <xdr:nvSpPr>
        <xdr:cNvPr id="404" name="n_1aveValue【市民会館】&#10;一人当たり面積"/>
        <xdr:cNvSpPr txBox="1"/>
      </xdr:nvSpPr>
      <xdr:spPr>
        <a:xfrm>
          <a:off x="93917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405" name="n_2aveValue【市民会館】&#10;一人当たり面積"/>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20972</xdr:rowOff>
    </xdr:from>
    <xdr:ext cx="469744" cy="259045"/>
    <xdr:sp macro="" textlink="">
      <xdr:nvSpPr>
        <xdr:cNvPr id="406" name="n_3aveValue【市民会館】&#10;一人当たり面積"/>
        <xdr:cNvSpPr txBox="1"/>
      </xdr:nvSpPr>
      <xdr:spPr>
        <a:xfrm>
          <a:off x="7626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34941</xdr:rowOff>
    </xdr:from>
    <xdr:ext cx="469744" cy="259045"/>
    <xdr:sp macro="" textlink="">
      <xdr:nvSpPr>
        <xdr:cNvPr id="407" name="n_4aveValue【市民会館】&#10;一人当たり面積"/>
        <xdr:cNvSpPr txBox="1"/>
      </xdr:nvSpPr>
      <xdr:spPr>
        <a:xfrm>
          <a:off x="67374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21607</xdr:rowOff>
    </xdr:from>
    <xdr:ext cx="469744" cy="259045"/>
    <xdr:sp macro="" textlink="">
      <xdr:nvSpPr>
        <xdr:cNvPr id="408" name="n_3mainValue【市民会館】&#10;一人当たり面積"/>
        <xdr:cNvSpPr txBox="1"/>
      </xdr:nvSpPr>
      <xdr:spPr>
        <a:xfrm>
          <a:off x="7626427" y="1733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9" name="正方形/長方形 40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0" name="正方形/長方形 40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1" name="正方形/長方形 41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2" name="正方形/長方形 41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3" name="正方形/長方形 41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4" name="正方形/長方形 41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5" name="正方形/長方形 41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正方形/長方形 41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7" name="テキスト ボックス 41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8" name="直線コネクタ 41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9" name="テキスト ボックス 41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0" name="直線コネクタ 41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21" name="テキスト ボックス 42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2" name="直線コネクタ 42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3" name="テキスト ボックス 42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4" name="直線コネクタ 42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5" name="テキスト ボックス 42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6" name="直線コネクタ 42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7" name="テキスト ボックス 42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8" name="直線コネクタ 42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9" name="テキスト ボックス 42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0" name="直線コネクタ 42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31" name="テキスト ボックス 43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33" name="直線コネクタ 432"/>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34"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35" name="直線コネクタ 434"/>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36"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37" name="直線コネクタ 436"/>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438" name="【一般廃棄物処理施設】&#10;有形固定資産減価償却率平均値テキスト"/>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39" name="フローチャート: 判断 438"/>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40" name="フローチャート: 判断 439"/>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41" name="フローチャート: 判断 440"/>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42" name="フローチャート: 判断 441"/>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443" name="フローチャート: 判断 442"/>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449" name="楕円 448"/>
        <xdr:cNvSpPr/>
      </xdr:nvSpPr>
      <xdr:spPr>
        <a:xfrm>
          <a:off x="16268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3827</xdr:rowOff>
    </xdr:from>
    <xdr:ext cx="405111" cy="259045"/>
    <xdr:sp macro="" textlink="">
      <xdr:nvSpPr>
        <xdr:cNvPr id="450" name="【一般廃棄物処理施設】&#10;有形固定資産減価償却率該当値テキスト"/>
        <xdr:cNvSpPr txBox="1"/>
      </xdr:nvSpPr>
      <xdr:spPr>
        <a:xfrm>
          <a:off x="16357600"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25400</xdr:rowOff>
    </xdr:from>
    <xdr:to>
      <xdr:col>72</xdr:col>
      <xdr:colOff>38100</xdr:colOff>
      <xdr:row>39</xdr:row>
      <xdr:rowOff>127000</xdr:rowOff>
    </xdr:to>
    <xdr:sp macro="" textlink="">
      <xdr:nvSpPr>
        <xdr:cNvPr id="451" name="楕円 450"/>
        <xdr:cNvSpPr/>
      </xdr:nvSpPr>
      <xdr:spPr>
        <a:xfrm>
          <a:off x="13652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153052</xdr:rowOff>
    </xdr:from>
    <xdr:ext cx="405111" cy="259045"/>
    <xdr:sp macro="" textlink="">
      <xdr:nvSpPr>
        <xdr:cNvPr id="452" name="n_1aveValue【一般廃棄物処理施設】&#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453"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145432</xdr:rowOff>
    </xdr:from>
    <xdr:ext cx="405111" cy="259045"/>
    <xdr:sp macro="" textlink="">
      <xdr:nvSpPr>
        <xdr:cNvPr id="454" name="n_3aveValue【一般廃棄物処理施設】&#10;有形固定資産減価償却率"/>
        <xdr:cNvSpPr txBox="1"/>
      </xdr:nvSpPr>
      <xdr:spPr>
        <a:xfrm>
          <a:off x="13500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27322</xdr:rowOff>
    </xdr:from>
    <xdr:ext cx="405111" cy="259045"/>
    <xdr:sp macro="" textlink="">
      <xdr:nvSpPr>
        <xdr:cNvPr id="455" name="n_4aveValue【一般廃棄物処理施設】&#10;有形固定資産減価償却率"/>
        <xdr:cNvSpPr txBox="1"/>
      </xdr:nvSpPr>
      <xdr:spPr>
        <a:xfrm>
          <a:off x="12611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118127</xdr:rowOff>
    </xdr:from>
    <xdr:ext cx="405111" cy="259045"/>
    <xdr:sp macro="" textlink="">
      <xdr:nvSpPr>
        <xdr:cNvPr id="456" name="n_3mainValue【一般廃棄物処理施設】&#10;有形固定資産減価償却率"/>
        <xdr:cNvSpPr txBox="1"/>
      </xdr:nvSpPr>
      <xdr:spPr>
        <a:xfrm>
          <a:off x="13500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7" name="直線コネクタ 4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8" name="テキスト ボックス 46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9" name="直線コネクタ 4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0" name="テキスト ボックス 46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1" name="直線コネクタ 4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2" name="テキスト ボックス 47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3" name="直線コネクタ 4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4" name="テキスト ボックス 47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478" name="直線コネクタ 477"/>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79"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80" name="直線コネクタ 479"/>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481"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482" name="直線コネクタ 481"/>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23775</xdr:rowOff>
    </xdr:from>
    <xdr:ext cx="599010" cy="259045"/>
    <xdr:sp macro="" textlink="">
      <xdr:nvSpPr>
        <xdr:cNvPr id="483" name="【一般廃棄物処理施設】&#10;一人当たり有形固定資産（償却資産）額平均値テキスト"/>
        <xdr:cNvSpPr txBox="1"/>
      </xdr:nvSpPr>
      <xdr:spPr>
        <a:xfrm>
          <a:off x="22199600" y="6710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484" name="フローチャート: 判断 483"/>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485" name="フローチャート: 判断 484"/>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486" name="フローチャート: 判断 485"/>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487" name="フローチャート: 判断 486"/>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129555</xdr:rowOff>
    </xdr:from>
    <xdr:to>
      <xdr:col>98</xdr:col>
      <xdr:colOff>38100</xdr:colOff>
      <xdr:row>41</xdr:row>
      <xdr:rowOff>59705</xdr:rowOff>
    </xdr:to>
    <xdr:sp macro="" textlink="">
      <xdr:nvSpPr>
        <xdr:cNvPr id="488" name="フローチャート: 判断 487"/>
        <xdr:cNvSpPr/>
      </xdr:nvSpPr>
      <xdr:spPr>
        <a:xfrm>
          <a:off x="18605500" y="698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146338</xdr:rowOff>
    </xdr:from>
    <xdr:to>
      <xdr:col>116</xdr:col>
      <xdr:colOff>114300</xdr:colOff>
      <xdr:row>41</xdr:row>
      <xdr:rowOff>76488</xdr:rowOff>
    </xdr:to>
    <xdr:sp macro="" textlink="">
      <xdr:nvSpPr>
        <xdr:cNvPr id="494" name="楕円 493"/>
        <xdr:cNvSpPr/>
      </xdr:nvSpPr>
      <xdr:spPr>
        <a:xfrm>
          <a:off x="22110700" y="700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61265</xdr:rowOff>
    </xdr:from>
    <xdr:ext cx="534377" cy="259045"/>
    <xdr:sp macro="" textlink="">
      <xdr:nvSpPr>
        <xdr:cNvPr id="495" name="【一般廃棄物処理施設】&#10;一人当たり有形固定資産（償却資産）額該当値テキスト"/>
        <xdr:cNvSpPr txBox="1"/>
      </xdr:nvSpPr>
      <xdr:spPr>
        <a:xfrm>
          <a:off x="22199600" y="691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170058</xdr:rowOff>
    </xdr:from>
    <xdr:to>
      <xdr:col>102</xdr:col>
      <xdr:colOff>165100</xdr:colOff>
      <xdr:row>41</xdr:row>
      <xdr:rowOff>100208</xdr:rowOff>
    </xdr:to>
    <xdr:sp macro="" textlink="">
      <xdr:nvSpPr>
        <xdr:cNvPr id="496" name="楕円 495"/>
        <xdr:cNvSpPr/>
      </xdr:nvSpPr>
      <xdr:spPr>
        <a:xfrm>
          <a:off x="19494500" y="702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125312</xdr:rowOff>
    </xdr:from>
    <xdr:ext cx="599010" cy="259045"/>
    <xdr:sp macro="" textlink="">
      <xdr:nvSpPr>
        <xdr:cNvPr id="497" name="n_1aveValue【一般廃棄物処理施設】&#10;一人当たり有形固定資産（償却資産）額"/>
        <xdr:cNvSpPr txBox="1"/>
      </xdr:nvSpPr>
      <xdr:spPr>
        <a:xfrm>
          <a:off x="21011095" y="66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498"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499" name="n_3aveValue【一般廃棄物処理施設】&#10;一人当たり有形固定資産（償却資産）額"/>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76232</xdr:rowOff>
    </xdr:from>
    <xdr:ext cx="534377" cy="259045"/>
    <xdr:sp macro="" textlink="">
      <xdr:nvSpPr>
        <xdr:cNvPr id="500" name="n_4aveValue【一般廃棄物処理施設】&#10;一人当たり有形固定資産（償却資産）額"/>
        <xdr:cNvSpPr txBox="1"/>
      </xdr:nvSpPr>
      <xdr:spPr>
        <a:xfrm>
          <a:off x="18389111" y="676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91335</xdr:rowOff>
    </xdr:from>
    <xdr:ext cx="534377" cy="259045"/>
    <xdr:sp macro="" textlink="">
      <xdr:nvSpPr>
        <xdr:cNvPr id="501" name="n_3mainValue【一般廃棄物処理施設】&#10;一人当たり有形固定資産（償却資産）額"/>
        <xdr:cNvSpPr txBox="1"/>
      </xdr:nvSpPr>
      <xdr:spPr>
        <a:xfrm>
          <a:off x="19278111" y="712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3" name="直線コネクタ 5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4" name="テキスト ボックス 51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5" name="直線コネクタ 5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6" name="テキスト ボックス 5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7" name="直線コネクタ 5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8" name="テキスト ボックス 5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9" name="直線コネクタ 5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0" name="テキスト ボックス 5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1" name="直線コネクタ 5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2" name="テキスト ボックス 5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3" name="直線コネクタ 5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4" name="テキスト ボックス 52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27" name="直線コネクタ 526"/>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28"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29" name="直線コネクタ 528"/>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0"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1" name="直線コネクタ 530"/>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104339</xdr:rowOff>
    </xdr:from>
    <xdr:ext cx="405111" cy="259045"/>
    <xdr:sp macro="" textlink="">
      <xdr:nvSpPr>
        <xdr:cNvPr id="532" name="【保健センター・保健所】&#10;有形固定資産減価償却率平均値テキスト"/>
        <xdr:cNvSpPr txBox="1"/>
      </xdr:nvSpPr>
      <xdr:spPr>
        <a:xfrm>
          <a:off x="16357600" y="1004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533" name="フローチャート: 判断 532"/>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534" name="フローチャート: 判断 533"/>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535" name="フローチャート: 判断 534"/>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36" name="フローチャート: 判断 535"/>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135346</xdr:rowOff>
    </xdr:from>
    <xdr:to>
      <xdr:col>67</xdr:col>
      <xdr:colOff>101600</xdr:colOff>
      <xdr:row>59</xdr:row>
      <xdr:rowOff>65496</xdr:rowOff>
    </xdr:to>
    <xdr:sp macro="" textlink="">
      <xdr:nvSpPr>
        <xdr:cNvPr id="537" name="フローチャート: 判断 536"/>
        <xdr:cNvSpPr/>
      </xdr:nvSpPr>
      <xdr:spPr>
        <a:xfrm>
          <a:off x="12763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84727</xdr:rowOff>
    </xdr:from>
    <xdr:to>
      <xdr:col>85</xdr:col>
      <xdr:colOff>177800</xdr:colOff>
      <xdr:row>62</xdr:row>
      <xdr:rowOff>14877</xdr:rowOff>
    </xdr:to>
    <xdr:sp macro="" textlink="">
      <xdr:nvSpPr>
        <xdr:cNvPr id="543" name="楕円 542"/>
        <xdr:cNvSpPr/>
      </xdr:nvSpPr>
      <xdr:spPr>
        <a:xfrm>
          <a:off x="162687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63154</xdr:rowOff>
    </xdr:from>
    <xdr:ext cx="405111" cy="259045"/>
    <xdr:sp macro="" textlink="">
      <xdr:nvSpPr>
        <xdr:cNvPr id="544" name="【保健センター・保健所】&#10;有形固定資産減価償却率該当値テキスト"/>
        <xdr:cNvSpPr txBox="1"/>
      </xdr:nvSpPr>
      <xdr:spPr>
        <a:xfrm>
          <a:off x="16357600"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156573</xdr:rowOff>
    </xdr:from>
    <xdr:to>
      <xdr:col>72</xdr:col>
      <xdr:colOff>38100</xdr:colOff>
      <xdr:row>61</xdr:row>
      <xdr:rowOff>86723</xdr:rowOff>
    </xdr:to>
    <xdr:sp macro="" textlink="">
      <xdr:nvSpPr>
        <xdr:cNvPr id="545" name="楕円 544"/>
        <xdr:cNvSpPr/>
      </xdr:nvSpPr>
      <xdr:spPr>
        <a:xfrm>
          <a:off x="13652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13443</xdr:rowOff>
    </xdr:from>
    <xdr:ext cx="405111" cy="259045"/>
    <xdr:sp macro="" textlink="">
      <xdr:nvSpPr>
        <xdr:cNvPr id="546" name="n_1aveValue【保健センター・保健所】&#10;有形固定資産減価償却率"/>
        <xdr:cNvSpPr txBox="1"/>
      </xdr:nvSpPr>
      <xdr:spPr>
        <a:xfrm>
          <a:off x="15266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547" name="n_2aveValue【保健センター・保健所】&#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548"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82023</xdr:rowOff>
    </xdr:from>
    <xdr:ext cx="405111" cy="259045"/>
    <xdr:sp macro="" textlink="">
      <xdr:nvSpPr>
        <xdr:cNvPr id="549" name="n_4aveValue【保健センター・保健所】&#10;有形固定資産減価償却率"/>
        <xdr:cNvSpPr txBox="1"/>
      </xdr:nvSpPr>
      <xdr:spPr>
        <a:xfrm>
          <a:off x="12611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77850</xdr:rowOff>
    </xdr:from>
    <xdr:ext cx="405111" cy="259045"/>
    <xdr:sp macro="" textlink="">
      <xdr:nvSpPr>
        <xdr:cNvPr id="550" name="n_3mainValue【保健センター・保健所】&#10;有形固定資産減価償却率"/>
        <xdr:cNvSpPr txBox="1"/>
      </xdr:nvSpPr>
      <xdr:spPr>
        <a:xfrm>
          <a:off x="13500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1" name="正方形/長方形 5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2" name="正方形/長方形 5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3" name="正方形/長方形 5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4" name="正方形/長方形 5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5" name="正方形/長方形 5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6" name="正方形/長方形 5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7" name="正方形/長方形 5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8" name="正方形/長方形 5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9" name="テキスト ボックス 5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0" name="直線コネクタ 5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1" name="直線コネクタ 56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2" name="テキスト ボックス 56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3" name="直線コネクタ 56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4" name="テキスト ボックス 56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5" name="直線コネクタ 56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6" name="テキスト ボックス 56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7" name="直線コネクタ 56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8" name="テキスト ボックス 56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9" name="直線コネクタ 56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0" name="テキスト ボックス 56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1" name="直線コネクタ 5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2" name="テキスト ボックス 5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574" name="直線コネクタ 573"/>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75"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76" name="直線コネクタ 575"/>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577"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578" name="直線コネクタ 577"/>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53357</xdr:rowOff>
    </xdr:from>
    <xdr:ext cx="469744" cy="259045"/>
    <xdr:sp macro="" textlink="">
      <xdr:nvSpPr>
        <xdr:cNvPr id="579" name="【保健センター・保健所】&#10;一人当たり面積平均値テキスト"/>
        <xdr:cNvSpPr txBox="1"/>
      </xdr:nvSpPr>
      <xdr:spPr>
        <a:xfrm>
          <a:off x="22199600" y="1068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580" name="フローチャート: 判断 579"/>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581" name="フローチャート: 判断 580"/>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582" name="フローチャート: 判断 581"/>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583" name="フローチャート: 判断 582"/>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55880</xdr:rowOff>
    </xdr:from>
    <xdr:to>
      <xdr:col>98</xdr:col>
      <xdr:colOff>38100</xdr:colOff>
      <xdr:row>62</xdr:row>
      <xdr:rowOff>157480</xdr:rowOff>
    </xdr:to>
    <xdr:sp macro="" textlink="">
      <xdr:nvSpPr>
        <xdr:cNvPr id="584" name="フローチャート: 判断 583"/>
        <xdr:cNvSpPr/>
      </xdr:nvSpPr>
      <xdr:spPr>
        <a:xfrm>
          <a:off x="186055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5" name="テキスト ボックス 5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6" name="テキスト ボックス 5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7" name="テキスト ボックス 5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8" name="テキスト ボックス 5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9" name="テキスト ボックス 5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162560</xdr:rowOff>
    </xdr:from>
    <xdr:to>
      <xdr:col>116</xdr:col>
      <xdr:colOff>114300</xdr:colOff>
      <xdr:row>61</xdr:row>
      <xdr:rowOff>92710</xdr:rowOff>
    </xdr:to>
    <xdr:sp macro="" textlink="">
      <xdr:nvSpPr>
        <xdr:cNvPr id="590" name="楕円 589"/>
        <xdr:cNvSpPr/>
      </xdr:nvSpPr>
      <xdr:spPr>
        <a:xfrm>
          <a:off x="221107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13987</xdr:rowOff>
    </xdr:from>
    <xdr:ext cx="469744" cy="259045"/>
    <xdr:sp macro="" textlink="">
      <xdr:nvSpPr>
        <xdr:cNvPr id="591" name="【保健センター・保健所】&#10;一人当たり面積該当値テキスト"/>
        <xdr:cNvSpPr txBox="1"/>
      </xdr:nvSpPr>
      <xdr:spPr>
        <a:xfrm>
          <a:off x="22199600"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90170</xdr:rowOff>
    </xdr:from>
    <xdr:to>
      <xdr:col>102</xdr:col>
      <xdr:colOff>165100</xdr:colOff>
      <xdr:row>63</xdr:row>
      <xdr:rowOff>20320</xdr:rowOff>
    </xdr:to>
    <xdr:sp macro="" textlink="">
      <xdr:nvSpPr>
        <xdr:cNvPr id="592" name="楕円 591"/>
        <xdr:cNvSpPr/>
      </xdr:nvSpPr>
      <xdr:spPr>
        <a:xfrm>
          <a:off x="19494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36847</xdr:rowOff>
    </xdr:from>
    <xdr:ext cx="469744" cy="259045"/>
    <xdr:sp macro="" textlink="">
      <xdr:nvSpPr>
        <xdr:cNvPr id="593" name="n_1aveValue【保健センター・保健所】&#10;一人当たり面積"/>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594" name="n_2aveValue【保健センター・保健所】&#10;一人当たり面積"/>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26687</xdr:rowOff>
    </xdr:from>
    <xdr:ext cx="469744" cy="259045"/>
    <xdr:sp macro="" textlink="">
      <xdr:nvSpPr>
        <xdr:cNvPr id="595" name="n_3aveValue【保健センター・保健所】&#10;一人当たり面積"/>
        <xdr:cNvSpPr txBox="1"/>
      </xdr:nvSpPr>
      <xdr:spPr>
        <a:xfrm>
          <a:off x="19310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2557</xdr:rowOff>
    </xdr:from>
    <xdr:ext cx="469744" cy="259045"/>
    <xdr:sp macro="" textlink="">
      <xdr:nvSpPr>
        <xdr:cNvPr id="596" name="n_4aveValue【保健センター・保健所】&#10;一人当たり面積"/>
        <xdr:cNvSpPr txBox="1"/>
      </xdr:nvSpPr>
      <xdr:spPr>
        <a:xfrm>
          <a:off x="1842142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36847</xdr:rowOff>
    </xdr:from>
    <xdr:ext cx="469744" cy="259045"/>
    <xdr:sp macro="" textlink="">
      <xdr:nvSpPr>
        <xdr:cNvPr id="597" name="n_3mainValue【保健センター・保健所】&#10;一人当たり面積"/>
        <xdr:cNvSpPr txBox="1"/>
      </xdr:nvSpPr>
      <xdr:spPr>
        <a:xfrm>
          <a:off x="193104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6" name="テキスト ボックス 6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7" name="直線コネクタ 6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8" name="テキスト ボックス 60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9" name="直線コネクタ 60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0" name="テキスト ボックス 60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1" name="直線コネクタ 61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2" name="テキスト ボックス 61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3" name="直線コネクタ 61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4" name="テキスト ボックス 61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5" name="直線コネクタ 61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6" name="テキスト ボックス 61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7" name="直線コネクタ 61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8" name="テキスト ボックス 61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9" name="直線コネクタ 61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0" name="テキスト ボックス 61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1" name="直線コネクタ 62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623" name="直線コネクタ 622"/>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5" name="直線コネクタ 62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626"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627" name="直線コネクタ 626"/>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46100</xdr:rowOff>
    </xdr:from>
    <xdr:ext cx="405111" cy="259045"/>
    <xdr:sp macro="" textlink="">
      <xdr:nvSpPr>
        <xdr:cNvPr id="628" name="【消防施設】&#10;有形固定資産減価償却率平均値テキスト"/>
        <xdr:cNvSpPr txBox="1"/>
      </xdr:nvSpPr>
      <xdr:spPr>
        <a:xfrm>
          <a:off x="16357600" y="1410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629" name="フローチャート: 判断 628"/>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30" name="フローチャート: 判断 629"/>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631" name="フローチャート: 判断 630"/>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32" name="フローチャート: 判断 631"/>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31387</xdr:rowOff>
    </xdr:from>
    <xdr:to>
      <xdr:col>67</xdr:col>
      <xdr:colOff>101600</xdr:colOff>
      <xdr:row>82</xdr:row>
      <xdr:rowOff>132987</xdr:rowOff>
    </xdr:to>
    <xdr:sp macro="" textlink="">
      <xdr:nvSpPr>
        <xdr:cNvPr id="633" name="フローチャート: 判断 632"/>
        <xdr:cNvSpPr/>
      </xdr:nvSpPr>
      <xdr:spPr>
        <a:xfrm>
          <a:off x="12763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4" name="テキスト ボックス 6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5" name="テキスト ボックス 6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6" name="テキスト ボックス 6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7" name="テキスト ボックス 6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8" name="テキスト ボックス 6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49349</xdr:rowOff>
    </xdr:from>
    <xdr:to>
      <xdr:col>85</xdr:col>
      <xdr:colOff>177800</xdr:colOff>
      <xdr:row>84</xdr:row>
      <xdr:rowOff>150949</xdr:rowOff>
    </xdr:to>
    <xdr:sp macro="" textlink="">
      <xdr:nvSpPr>
        <xdr:cNvPr id="639" name="楕円 638"/>
        <xdr:cNvSpPr/>
      </xdr:nvSpPr>
      <xdr:spPr>
        <a:xfrm>
          <a:off x="162687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27776</xdr:rowOff>
    </xdr:from>
    <xdr:ext cx="405111" cy="259045"/>
    <xdr:sp macro="" textlink="">
      <xdr:nvSpPr>
        <xdr:cNvPr id="640" name="【消防施設】&#10;有形固定資産減価償却率該当値テキスト"/>
        <xdr:cNvSpPr txBox="1"/>
      </xdr:nvSpPr>
      <xdr:spPr>
        <a:xfrm>
          <a:off x="16357600"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83</xdr:row>
      <xdr:rowOff>155484</xdr:rowOff>
    </xdr:from>
    <xdr:to>
      <xdr:col>72</xdr:col>
      <xdr:colOff>38100</xdr:colOff>
      <xdr:row>84</xdr:row>
      <xdr:rowOff>85634</xdr:rowOff>
    </xdr:to>
    <xdr:sp macro="" textlink="">
      <xdr:nvSpPr>
        <xdr:cNvPr id="641" name="楕円 640"/>
        <xdr:cNvSpPr/>
      </xdr:nvSpPr>
      <xdr:spPr>
        <a:xfrm>
          <a:off x="13652500" y="143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146248</xdr:rowOff>
    </xdr:from>
    <xdr:ext cx="405111" cy="259045"/>
    <xdr:sp macro="" textlink="">
      <xdr:nvSpPr>
        <xdr:cNvPr id="642" name="n_1aveValue【消防施設】&#10;有形固定資産減価償却率"/>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643" name="n_2aveValue【消防施設】&#10;有形固定資産減価償却率"/>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644" name="n_3aveValue【消防施設】&#10;有形固定資産減価償却率"/>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149514</xdr:rowOff>
    </xdr:from>
    <xdr:ext cx="405111" cy="259045"/>
    <xdr:sp macro="" textlink="">
      <xdr:nvSpPr>
        <xdr:cNvPr id="645" name="n_4aveValue【消防施設】&#10;有形固定資産減価償却率"/>
        <xdr:cNvSpPr txBox="1"/>
      </xdr:nvSpPr>
      <xdr:spPr>
        <a:xfrm>
          <a:off x="12611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76761</xdr:rowOff>
    </xdr:from>
    <xdr:ext cx="405111" cy="259045"/>
    <xdr:sp macro="" textlink="">
      <xdr:nvSpPr>
        <xdr:cNvPr id="646" name="n_3mainValue【消防施設】&#10;有形固定資産減価償却率"/>
        <xdr:cNvSpPr txBox="1"/>
      </xdr:nvSpPr>
      <xdr:spPr>
        <a:xfrm>
          <a:off x="13500744"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7" name="直線コネクタ 65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8" name="テキスト ボックス 65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9" name="直線コネクタ 65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0" name="テキスト ボックス 65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1" name="直線コネクタ 66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2" name="テキスト ボックス 66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3" name="直線コネクタ 66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4" name="テキスト ボックス 66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5" name="直線コネクタ 6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6" name="テキスト ボックス 6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668" name="直線コネクタ 667"/>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669"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670" name="直線コネクタ 669"/>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671"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672" name="直線コネクタ 671"/>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673" name="【消防施設】&#10;一人当たり面積平均値テキスト"/>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674" name="フローチャート: 判断 673"/>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675" name="フローチャート: 判断 674"/>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676" name="フローチャート: 判断 675"/>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677" name="フローチャート: 判断 676"/>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27991</xdr:rowOff>
    </xdr:from>
    <xdr:to>
      <xdr:col>98</xdr:col>
      <xdr:colOff>38100</xdr:colOff>
      <xdr:row>85</xdr:row>
      <xdr:rowOff>129591</xdr:rowOff>
    </xdr:to>
    <xdr:sp macro="" textlink="">
      <xdr:nvSpPr>
        <xdr:cNvPr id="678" name="フローチャート: 判断 677"/>
        <xdr:cNvSpPr/>
      </xdr:nvSpPr>
      <xdr:spPr>
        <a:xfrm>
          <a:off x="186055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9" name="テキスト ボックス 6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0" name="テキスト ボックス 6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1" name="テキスト ボックス 6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2" name="テキスト ボックス 6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3" name="テキスト ボックス 6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109829</xdr:rowOff>
    </xdr:from>
    <xdr:to>
      <xdr:col>116</xdr:col>
      <xdr:colOff>114300</xdr:colOff>
      <xdr:row>81</xdr:row>
      <xdr:rowOff>39979</xdr:rowOff>
    </xdr:to>
    <xdr:sp macro="" textlink="">
      <xdr:nvSpPr>
        <xdr:cNvPr id="684" name="楕円 683"/>
        <xdr:cNvSpPr/>
      </xdr:nvSpPr>
      <xdr:spPr>
        <a:xfrm>
          <a:off x="22110700" y="1382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132706</xdr:rowOff>
    </xdr:from>
    <xdr:ext cx="469744" cy="259045"/>
    <xdr:sp macro="" textlink="">
      <xdr:nvSpPr>
        <xdr:cNvPr id="685" name="【消防施設】&#10;一人当たり面積該当値テキスト"/>
        <xdr:cNvSpPr txBox="1"/>
      </xdr:nvSpPr>
      <xdr:spPr>
        <a:xfrm>
          <a:off x="22199600" y="1367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80</xdr:row>
      <xdr:rowOff>159207</xdr:rowOff>
    </xdr:from>
    <xdr:to>
      <xdr:col>102</xdr:col>
      <xdr:colOff>165100</xdr:colOff>
      <xdr:row>81</xdr:row>
      <xdr:rowOff>89357</xdr:rowOff>
    </xdr:to>
    <xdr:sp macro="" textlink="">
      <xdr:nvSpPr>
        <xdr:cNvPr id="686" name="楕円 685"/>
        <xdr:cNvSpPr/>
      </xdr:nvSpPr>
      <xdr:spPr>
        <a:xfrm>
          <a:off x="19494500" y="1387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150689</xdr:rowOff>
    </xdr:from>
    <xdr:ext cx="469744" cy="259045"/>
    <xdr:sp macro="" textlink="">
      <xdr:nvSpPr>
        <xdr:cNvPr id="687" name="n_1aveValue【消防施設】&#10;一人当たり面積"/>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688" name="n_2aveValue【消防施設】&#10;一人当たり面積"/>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128948</xdr:rowOff>
    </xdr:from>
    <xdr:ext cx="469744" cy="259045"/>
    <xdr:sp macro="" textlink="">
      <xdr:nvSpPr>
        <xdr:cNvPr id="689" name="n_3aveValue【消防施設】&#10;一人当たり面積"/>
        <xdr:cNvSpPr txBox="1"/>
      </xdr:nvSpPr>
      <xdr:spPr>
        <a:xfrm>
          <a:off x="19310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146118</xdr:rowOff>
    </xdr:from>
    <xdr:ext cx="469744" cy="259045"/>
    <xdr:sp macro="" textlink="">
      <xdr:nvSpPr>
        <xdr:cNvPr id="690" name="n_4aveValue【消防施設】&#10;一人当たり面積"/>
        <xdr:cNvSpPr txBox="1"/>
      </xdr:nvSpPr>
      <xdr:spPr>
        <a:xfrm>
          <a:off x="18421427" y="1437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105884</xdr:rowOff>
    </xdr:from>
    <xdr:ext cx="469744" cy="259045"/>
    <xdr:sp macro="" textlink="">
      <xdr:nvSpPr>
        <xdr:cNvPr id="691" name="n_3mainValue【消防施設】&#10;一人当たり面積"/>
        <xdr:cNvSpPr txBox="1"/>
      </xdr:nvSpPr>
      <xdr:spPr>
        <a:xfrm>
          <a:off x="19310427" y="1365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2" name="正方形/長方形 6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3" name="正方形/長方形 6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4" name="正方形/長方形 6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5" name="正方形/長方形 6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6" name="正方形/長方形 6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7" name="正方形/長方形 6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8" name="正方形/長方形 6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9" name="正方形/長方形 6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0" name="テキスト ボックス 6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1" name="直線コネクタ 7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2" name="テキスト ボックス 70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3" name="直線コネクタ 70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4" name="テキスト ボックス 70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5" name="直線コネクタ 70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6" name="テキスト ボックス 70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7" name="直線コネクタ 70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8" name="テキスト ボックス 70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9" name="直線コネクタ 70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0" name="テキスト ボックス 70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1" name="直線コネクタ 71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2" name="テキスト ボックス 71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3" name="直線コネクタ 71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4" name="テキスト ボックス 71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5" name="直線コネクタ 7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717" name="直線コネクタ 716"/>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1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19" name="直線コネクタ 71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720"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721" name="直線コネクタ 720"/>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722" name="【庁舎】&#10;有形固定資産減価償却率平均値テキスト"/>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23" name="フローチャート: 判断 722"/>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724" name="フローチャート: 判断 723"/>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25" name="フローチャート: 判断 724"/>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726" name="フローチャート: 判断 725"/>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35198</xdr:rowOff>
    </xdr:from>
    <xdr:to>
      <xdr:col>67</xdr:col>
      <xdr:colOff>101600</xdr:colOff>
      <xdr:row>104</xdr:row>
      <xdr:rowOff>136798</xdr:rowOff>
    </xdr:to>
    <xdr:sp macro="" textlink="">
      <xdr:nvSpPr>
        <xdr:cNvPr id="727" name="フローチャート: 判断 726"/>
        <xdr:cNvSpPr/>
      </xdr:nvSpPr>
      <xdr:spPr>
        <a:xfrm>
          <a:off x="12763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8" name="テキスト ボックス 7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9" name="テキスト ボックス 7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0" name="テキスト ボックス 7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1" name="テキスト ボックス 7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2" name="テキスト ボックス 7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90714</xdr:rowOff>
    </xdr:from>
    <xdr:to>
      <xdr:col>85</xdr:col>
      <xdr:colOff>177800</xdr:colOff>
      <xdr:row>102</xdr:row>
      <xdr:rowOff>20864</xdr:rowOff>
    </xdr:to>
    <xdr:sp macro="" textlink="">
      <xdr:nvSpPr>
        <xdr:cNvPr id="733" name="楕円 732"/>
        <xdr:cNvSpPr/>
      </xdr:nvSpPr>
      <xdr:spPr>
        <a:xfrm>
          <a:off x="16268700" y="174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113591</xdr:rowOff>
    </xdr:from>
    <xdr:ext cx="405111" cy="259045"/>
    <xdr:sp macro="" textlink="">
      <xdr:nvSpPr>
        <xdr:cNvPr id="734" name="【庁舎】&#10;有形固定資産減価償却率該当値テキスト"/>
        <xdr:cNvSpPr txBox="1"/>
      </xdr:nvSpPr>
      <xdr:spPr>
        <a:xfrm>
          <a:off x="16357600" y="1725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100</xdr:row>
      <xdr:rowOff>165826</xdr:rowOff>
    </xdr:from>
    <xdr:to>
      <xdr:col>72</xdr:col>
      <xdr:colOff>38100</xdr:colOff>
      <xdr:row>101</xdr:row>
      <xdr:rowOff>95976</xdr:rowOff>
    </xdr:to>
    <xdr:sp macro="" textlink="">
      <xdr:nvSpPr>
        <xdr:cNvPr id="735" name="楕円 734"/>
        <xdr:cNvSpPr/>
      </xdr:nvSpPr>
      <xdr:spPr>
        <a:xfrm>
          <a:off x="13652500" y="173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34126</xdr:rowOff>
    </xdr:from>
    <xdr:ext cx="405111" cy="259045"/>
    <xdr:sp macro="" textlink="">
      <xdr:nvSpPr>
        <xdr:cNvPr id="736" name="n_1aveValue【庁舎】&#10;有形固定資産減価償却率"/>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737" name="n_2aveValue【庁舎】&#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56078</xdr:rowOff>
    </xdr:from>
    <xdr:ext cx="405111" cy="259045"/>
    <xdr:sp macro="" textlink="">
      <xdr:nvSpPr>
        <xdr:cNvPr id="738" name="n_3aveValue【庁舎】&#10;有形固定資産減価償却率"/>
        <xdr:cNvSpPr txBox="1"/>
      </xdr:nvSpPr>
      <xdr:spPr>
        <a:xfrm>
          <a:off x="13500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153325</xdr:rowOff>
    </xdr:from>
    <xdr:ext cx="405111" cy="259045"/>
    <xdr:sp macro="" textlink="">
      <xdr:nvSpPr>
        <xdr:cNvPr id="739" name="n_4aveValue【庁舎】&#10;有形固定資産減価償却率"/>
        <xdr:cNvSpPr txBox="1"/>
      </xdr:nvSpPr>
      <xdr:spPr>
        <a:xfrm>
          <a:off x="12611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112503</xdr:rowOff>
    </xdr:from>
    <xdr:ext cx="405111" cy="259045"/>
    <xdr:sp macro="" textlink="">
      <xdr:nvSpPr>
        <xdr:cNvPr id="740" name="n_3mainValue【庁舎】&#10;有形固定資産減価償却率"/>
        <xdr:cNvSpPr txBox="1"/>
      </xdr:nvSpPr>
      <xdr:spPr>
        <a:xfrm>
          <a:off x="13500744" y="1708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1" name="正方形/長方形 7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2" name="正方形/長方形 7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3" name="正方形/長方形 7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4" name="正方形/長方形 7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5" name="正方形/長方形 7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6" name="正方形/長方形 7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7" name="正方形/長方形 7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8" name="正方形/長方形 74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9" name="テキスト ボックス 7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0" name="直線コネクタ 7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1" name="直線コネクタ 75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2" name="テキスト ボックス 75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3" name="直線コネクタ 75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4" name="テキスト ボックス 75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5" name="直線コネクタ 75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6" name="テキスト ボックス 75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7" name="直線コネクタ 75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8" name="テキスト ボックス 75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9" name="直線コネクタ 75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0" name="テキスト ボックス 75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1" name="直線コネクタ 76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2" name="テキスト ボックス 76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3" name="直線コネクタ 7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4" name="テキスト ボックス 7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766" name="直線コネクタ 765"/>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767"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768" name="直線コネクタ 767"/>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769"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770" name="直線コネクタ 769"/>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771" name="【庁舎】&#10;一人当たり面積平均値テキスト"/>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772" name="フローチャート: 判断 771"/>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773" name="フローチャート: 判断 772"/>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774" name="フローチャート: 判断 773"/>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775" name="フローチャート: 判断 774"/>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138068</xdr:rowOff>
    </xdr:from>
    <xdr:to>
      <xdr:col>98</xdr:col>
      <xdr:colOff>38100</xdr:colOff>
      <xdr:row>106</xdr:row>
      <xdr:rowOff>68218</xdr:rowOff>
    </xdr:to>
    <xdr:sp macro="" textlink="">
      <xdr:nvSpPr>
        <xdr:cNvPr id="776" name="フローチャート: 判断 775"/>
        <xdr:cNvSpPr/>
      </xdr:nvSpPr>
      <xdr:spPr>
        <a:xfrm>
          <a:off x="186055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7" name="テキスト ボックス 77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8" name="テキスト ボックス 77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9" name="テキスト ボックス 77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0" name="テキスト ボックス 77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1" name="テキスト ボックス 78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84182</xdr:rowOff>
    </xdr:from>
    <xdr:to>
      <xdr:col>116</xdr:col>
      <xdr:colOff>114300</xdr:colOff>
      <xdr:row>105</xdr:row>
      <xdr:rowOff>14332</xdr:rowOff>
    </xdr:to>
    <xdr:sp macro="" textlink="">
      <xdr:nvSpPr>
        <xdr:cNvPr id="782" name="楕円 781"/>
        <xdr:cNvSpPr/>
      </xdr:nvSpPr>
      <xdr:spPr>
        <a:xfrm>
          <a:off x="221107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107059</xdr:rowOff>
    </xdr:from>
    <xdr:ext cx="469744" cy="259045"/>
    <xdr:sp macro="" textlink="">
      <xdr:nvSpPr>
        <xdr:cNvPr id="783" name="【庁舎】&#10;一人当たり面積該当値テキスト"/>
        <xdr:cNvSpPr txBox="1"/>
      </xdr:nvSpPr>
      <xdr:spPr>
        <a:xfrm>
          <a:off x="22199600" y="1776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58057</xdr:rowOff>
    </xdr:from>
    <xdr:to>
      <xdr:col>102</xdr:col>
      <xdr:colOff>165100</xdr:colOff>
      <xdr:row>105</xdr:row>
      <xdr:rowOff>159657</xdr:rowOff>
    </xdr:to>
    <xdr:sp macro="" textlink="">
      <xdr:nvSpPr>
        <xdr:cNvPr id="784" name="楕円 783"/>
        <xdr:cNvSpPr/>
      </xdr:nvSpPr>
      <xdr:spPr>
        <a:xfrm>
          <a:off x="194945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21063</xdr:rowOff>
    </xdr:from>
    <xdr:ext cx="469744" cy="259045"/>
    <xdr:sp macro="" textlink="">
      <xdr:nvSpPr>
        <xdr:cNvPr id="785" name="n_1aveValue【庁舎】&#10;一人当たり面積"/>
        <xdr:cNvSpPr txBox="1"/>
      </xdr:nvSpPr>
      <xdr:spPr>
        <a:xfrm>
          <a:off x="210757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786" name="n_2aveValue【庁舎】&#10;一人当たり面積"/>
        <xdr:cNvSpPr txBox="1"/>
      </xdr:nvSpPr>
      <xdr:spPr>
        <a:xfrm>
          <a:off x="20199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787" name="n_3aveValue【庁舎】&#10;一人当たり面積"/>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84745</xdr:rowOff>
    </xdr:from>
    <xdr:ext cx="469744" cy="259045"/>
    <xdr:sp macro="" textlink="">
      <xdr:nvSpPr>
        <xdr:cNvPr id="788" name="n_4aveValue【庁舎】&#10;一人当たり面積"/>
        <xdr:cNvSpPr txBox="1"/>
      </xdr:nvSpPr>
      <xdr:spPr>
        <a:xfrm>
          <a:off x="18421427" y="1791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4734</xdr:rowOff>
    </xdr:from>
    <xdr:ext cx="469744" cy="259045"/>
    <xdr:sp macro="" textlink="">
      <xdr:nvSpPr>
        <xdr:cNvPr id="789" name="n_3mainValue【庁舎】&#10;一人当たり面積"/>
        <xdr:cNvSpPr txBox="1"/>
      </xdr:nvSpPr>
      <xdr:spPr>
        <a:xfrm>
          <a:off x="19310427" y="1783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0" name="正方形/長方形 7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1" name="正方形/長方形 79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2" name="テキスト ボックス 79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保健センター・保健所や消防施設であり、特に低くなっている施設は図書館、福祉施設、庁舎であった。図書館は、平成２８年度に複合施設として整備され、福祉施設では養護老人ホームが平成３０年度にこども園と併設した施設へ整備されたことで、有形固定資産減価償却率の低下につながった。消防施設については、類似団体と比較して高くなっているが、今後、建替えを予定しており、完成に伴い低下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民会館については、有形固定資産減価償却率は類似団体と同率程度となっているが、一人当たり面積は高くなっている。今後の人口動態によってニーズが変化することも予測しながら、公共施設等総合管理計画に基づき、適正に施設の集約や除却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30,136
29,168
546.99
26,584,712
25,533,809
704,986
13,389,613
32,942,222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岡山県平均、類似団体平均を下回っている。これは、本市が過疎・中山間地域であり社会経済基盤が弱く、市税を中心とした自主財源が乏しい状況によるものである。人口減少や長引く景気低迷により現状では個人・法人関係税収の大幅な増収は見込めない状況にあり、市税を中心とした自主財源の確保が課題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24342</xdr:rowOff>
    </xdr:to>
    <xdr:cxnSp macro="">
      <xdr:nvCxnSpPr>
        <xdr:cNvPr id="69" name="直線コネクタ 68"/>
        <xdr:cNvCxnSpPr/>
      </xdr:nvCxnSpPr>
      <xdr:spPr>
        <a:xfrm>
          <a:off x="4114800" y="75480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2" name="直線コネクタ 71"/>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5" name="直線コネクタ 74"/>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24342</xdr:rowOff>
    </xdr:to>
    <xdr:cxnSp macro="">
      <xdr:nvCxnSpPr>
        <xdr:cNvPr id="78" name="直線コネクタ 77"/>
        <xdr:cNvCxnSpPr/>
      </xdr:nvCxnSpPr>
      <xdr:spPr>
        <a:xfrm flipV="1">
          <a:off x="1447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144992</xdr:rowOff>
    </xdr:from>
    <xdr:to>
      <xdr:col>23</xdr:col>
      <xdr:colOff>184150</xdr:colOff>
      <xdr:row>44</xdr:row>
      <xdr:rowOff>75142</xdr:rowOff>
    </xdr:to>
    <xdr:sp macro="" textlink="">
      <xdr:nvSpPr>
        <xdr:cNvPr id="88" name="楕円 87"/>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117069</xdr:rowOff>
    </xdr:from>
    <xdr:ext cx="762000" cy="259045"/>
    <xdr:sp macro="" textlink="">
      <xdr:nvSpPr>
        <xdr:cNvPr id="89" name="財政力該当値テキスト"/>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2" name="楕円 91"/>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3" name="テキスト ボックス 92"/>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96" name="楕円 95"/>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97" name="テキスト ボックス 96"/>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岡山県平均、類似団体平均を上回っている。これは大型事業による公債費の増加に加え、普通交付税の段階的縮減による収入減などによるものである。今後も公債費の増加により、当面は９０％以上で推移していくことが見込まれるが、行革による事務事業の見直しや財政計画に基づく起債発行の抑制により、経常一般歳出の削減に努め、計画的な財政運営を行う。</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61</xdr:row>
      <xdr:rowOff>36649</xdr:rowOff>
    </xdr:to>
    <xdr:cxnSp macro="">
      <xdr:nvCxnSpPr>
        <xdr:cNvPr id="134" name="直線コネクタ 133"/>
        <xdr:cNvCxnSpPr/>
      </xdr:nvCxnSpPr>
      <xdr:spPr>
        <a:xfrm>
          <a:off x="4114800" y="10433050"/>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146050</xdr:rowOff>
    </xdr:from>
    <xdr:to>
      <xdr:col>19</xdr:col>
      <xdr:colOff>133350</xdr:colOff>
      <xdr:row>61</xdr:row>
      <xdr:rowOff>15966</xdr:rowOff>
    </xdr:to>
    <xdr:cxnSp macro="">
      <xdr:nvCxnSpPr>
        <xdr:cNvPr id="137" name="直線コネクタ 136"/>
        <xdr:cNvCxnSpPr/>
      </xdr:nvCxnSpPr>
      <xdr:spPr>
        <a:xfrm flipV="1">
          <a:off x="3225800" y="1043305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135709</xdr:rowOff>
    </xdr:from>
    <xdr:to>
      <xdr:col>15</xdr:col>
      <xdr:colOff>82550</xdr:colOff>
      <xdr:row>61</xdr:row>
      <xdr:rowOff>15966</xdr:rowOff>
    </xdr:to>
    <xdr:cxnSp macro="">
      <xdr:nvCxnSpPr>
        <xdr:cNvPr id="140" name="直線コネクタ 139"/>
        <xdr:cNvCxnSpPr/>
      </xdr:nvCxnSpPr>
      <xdr:spPr>
        <a:xfrm>
          <a:off x="2336800" y="1042270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114119</xdr:rowOff>
    </xdr:from>
    <xdr:to>
      <xdr:col>11</xdr:col>
      <xdr:colOff>31750</xdr:colOff>
      <xdr:row>60</xdr:row>
      <xdr:rowOff>135709</xdr:rowOff>
    </xdr:to>
    <xdr:cxnSp macro="">
      <xdr:nvCxnSpPr>
        <xdr:cNvPr id="143" name="直線コネクタ 142"/>
        <xdr:cNvCxnSpPr/>
      </xdr:nvCxnSpPr>
      <xdr:spPr>
        <a:xfrm>
          <a:off x="1447800" y="10229669"/>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15059</xdr:rowOff>
    </xdr:from>
    <xdr:to>
      <xdr:col>7</xdr:col>
      <xdr:colOff>31750</xdr:colOff>
      <xdr:row>59</xdr:row>
      <xdr:rowOff>116659</xdr:rowOff>
    </xdr:to>
    <xdr:sp macro="" textlink="">
      <xdr:nvSpPr>
        <xdr:cNvPr id="146" name="フローチャート: 判断 145"/>
        <xdr:cNvSpPr/>
      </xdr:nvSpPr>
      <xdr:spPr>
        <a:xfrm>
          <a:off x="1397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126836</xdr:rowOff>
    </xdr:from>
    <xdr:ext cx="762000" cy="259045"/>
    <xdr:sp macro="" textlink="">
      <xdr:nvSpPr>
        <xdr:cNvPr id="147" name="テキスト ボックス 146"/>
        <xdr:cNvSpPr txBox="1"/>
      </xdr:nvSpPr>
      <xdr:spPr>
        <a:xfrm>
          <a:off x="1066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157299</xdr:rowOff>
    </xdr:from>
    <xdr:to>
      <xdr:col>23</xdr:col>
      <xdr:colOff>184150</xdr:colOff>
      <xdr:row>61</xdr:row>
      <xdr:rowOff>87449</xdr:rowOff>
    </xdr:to>
    <xdr:sp macro="" textlink="">
      <xdr:nvSpPr>
        <xdr:cNvPr id="153" name="楕円 152"/>
        <xdr:cNvSpPr/>
      </xdr:nvSpPr>
      <xdr:spPr>
        <a:xfrm>
          <a:off x="49022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129376</xdr:rowOff>
    </xdr:from>
    <xdr:ext cx="762000" cy="259045"/>
    <xdr:sp macro="" textlink="">
      <xdr:nvSpPr>
        <xdr:cNvPr id="154" name="財政構造の弾力性該当値テキスト"/>
        <xdr:cNvSpPr txBox="1"/>
      </xdr:nvSpPr>
      <xdr:spPr>
        <a:xfrm>
          <a:off x="5041900" y="10416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95250</xdr:rowOff>
    </xdr:from>
    <xdr:to>
      <xdr:col>19</xdr:col>
      <xdr:colOff>184150</xdr:colOff>
      <xdr:row>61</xdr:row>
      <xdr:rowOff>25400</xdr:rowOff>
    </xdr:to>
    <xdr:sp macro="" textlink="">
      <xdr:nvSpPr>
        <xdr:cNvPr id="155" name="楕円 154"/>
        <xdr:cNvSpPr/>
      </xdr:nvSpPr>
      <xdr:spPr>
        <a:xfrm>
          <a:off x="406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56" name="テキスト ボックス 155"/>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136616</xdr:rowOff>
    </xdr:from>
    <xdr:to>
      <xdr:col>15</xdr:col>
      <xdr:colOff>133350</xdr:colOff>
      <xdr:row>61</xdr:row>
      <xdr:rowOff>66766</xdr:rowOff>
    </xdr:to>
    <xdr:sp macro="" textlink="">
      <xdr:nvSpPr>
        <xdr:cNvPr id="157" name="楕円 156"/>
        <xdr:cNvSpPr/>
      </xdr:nvSpPr>
      <xdr:spPr>
        <a:xfrm>
          <a:off x="3175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51543</xdr:rowOff>
    </xdr:from>
    <xdr:ext cx="762000" cy="259045"/>
    <xdr:sp macro="" textlink="">
      <xdr:nvSpPr>
        <xdr:cNvPr id="158" name="テキスト ボックス 157"/>
        <xdr:cNvSpPr txBox="1"/>
      </xdr:nvSpPr>
      <xdr:spPr>
        <a:xfrm>
          <a:off x="2844800" y="1050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84909</xdr:rowOff>
    </xdr:from>
    <xdr:to>
      <xdr:col>11</xdr:col>
      <xdr:colOff>82550</xdr:colOff>
      <xdr:row>61</xdr:row>
      <xdr:rowOff>15059</xdr:rowOff>
    </xdr:to>
    <xdr:sp macro="" textlink="">
      <xdr:nvSpPr>
        <xdr:cNvPr id="159" name="楕円 158"/>
        <xdr:cNvSpPr/>
      </xdr:nvSpPr>
      <xdr:spPr>
        <a:xfrm>
          <a:off x="2286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171286</xdr:rowOff>
    </xdr:from>
    <xdr:ext cx="762000" cy="259045"/>
    <xdr:sp macro="" textlink="">
      <xdr:nvSpPr>
        <xdr:cNvPr id="160" name="テキスト ボックス 159"/>
        <xdr:cNvSpPr txBox="1"/>
      </xdr:nvSpPr>
      <xdr:spPr>
        <a:xfrm>
          <a:off x="1955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63319</xdr:rowOff>
    </xdr:from>
    <xdr:to>
      <xdr:col>7</xdr:col>
      <xdr:colOff>31750</xdr:colOff>
      <xdr:row>59</xdr:row>
      <xdr:rowOff>164919</xdr:rowOff>
    </xdr:to>
    <xdr:sp macro="" textlink="">
      <xdr:nvSpPr>
        <xdr:cNvPr id="161" name="楕円 160"/>
        <xdr:cNvSpPr/>
      </xdr:nvSpPr>
      <xdr:spPr>
        <a:xfrm>
          <a:off x="1397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149696</xdr:rowOff>
    </xdr:from>
    <xdr:ext cx="762000" cy="259045"/>
    <xdr:sp macro="" textlink="">
      <xdr:nvSpPr>
        <xdr:cNvPr id="162" name="テキスト ボックス 161"/>
        <xdr:cNvSpPr txBox="1"/>
      </xdr:nvSpPr>
      <xdr:spPr>
        <a:xfrm>
          <a:off x="1066800" y="1026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[236,325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岡山県平均、類似団体平均を大幅に上回っている。主な要因は人件費、物件費の高さにあるが、物件費については情報環境関連の経費が年々増加していることが要因として挙げられる。人件費については、これ以上の人員削減が難しい状況の中で、アウトソーシングを進めるなど、コストの低減を図っていく方針であ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95248</xdr:rowOff>
    </xdr:from>
    <xdr:to>
      <xdr:col>23</xdr:col>
      <xdr:colOff>133350</xdr:colOff>
      <xdr:row>83</xdr:row>
      <xdr:rowOff>118571</xdr:rowOff>
    </xdr:to>
    <xdr:cxnSp macro="">
      <xdr:nvCxnSpPr>
        <xdr:cNvPr id="197" name="直線コネクタ 196"/>
        <xdr:cNvCxnSpPr/>
      </xdr:nvCxnSpPr>
      <xdr:spPr>
        <a:xfrm>
          <a:off x="4114800" y="14325598"/>
          <a:ext cx="838200" cy="2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65308</xdr:rowOff>
    </xdr:from>
    <xdr:to>
      <xdr:col>19</xdr:col>
      <xdr:colOff>133350</xdr:colOff>
      <xdr:row>83</xdr:row>
      <xdr:rowOff>95248</xdr:rowOff>
    </xdr:to>
    <xdr:cxnSp macro="">
      <xdr:nvCxnSpPr>
        <xdr:cNvPr id="200" name="直線コネクタ 199"/>
        <xdr:cNvCxnSpPr/>
      </xdr:nvCxnSpPr>
      <xdr:spPr>
        <a:xfrm>
          <a:off x="3225800" y="14295658"/>
          <a:ext cx="889000" cy="2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46422</xdr:rowOff>
    </xdr:from>
    <xdr:to>
      <xdr:col>15</xdr:col>
      <xdr:colOff>82550</xdr:colOff>
      <xdr:row>83</xdr:row>
      <xdr:rowOff>65308</xdr:rowOff>
    </xdr:to>
    <xdr:cxnSp macro="">
      <xdr:nvCxnSpPr>
        <xdr:cNvPr id="203" name="直線コネクタ 202"/>
        <xdr:cNvCxnSpPr/>
      </xdr:nvCxnSpPr>
      <xdr:spPr>
        <a:xfrm>
          <a:off x="2336800" y="14276772"/>
          <a:ext cx="889000" cy="1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46422</xdr:rowOff>
    </xdr:from>
    <xdr:to>
      <xdr:col>11</xdr:col>
      <xdr:colOff>31750</xdr:colOff>
      <xdr:row>83</xdr:row>
      <xdr:rowOff>50705</xdr:rowOff>
    </xdr:to>
    <xdr:cxnSp macro="">
      <xdr:nvCxnSpPr>
        <xdr:cNvPr id="206" name="直線コネクタ 205"/>
        <xdr:cNvCxnSpPr/>
      </xdr:nvCxnSpPr>
      <xdr:spPr>
        <a:xfrm flipV="1">
          <a:off x="1447800" y="14276772"/>
          <a:ext cx="889000" cy="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79558</xdr:rowOff>
    </xdr:from>
    <xdr:to>
      <xdr:col>7</xdr:col>
      <xdr:colOff>31750</xdr:colOff>
      <xdr:row>82</xdr:row>
      <xdr:rowOff>9708</xdr:rowOff>
    </xdr:to>
    <xdr:sp macro="" textlink="">
      <xdr:nvSpPr>
        <xdr:cNvPr id="209" name="フローチャート: 判断 208"/>
        <xdr:cNvSpPr/>
      </xdr:nvSpPr>
      <xdr:spPr>
        <a:xfrm>
          <a:off x="1397000" y="1396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19885</xdr:rowOff>
    </xdr:from>
    <xdr:ext cx="762000" cy="259045"/>
    <xdr:sp macro="" textlink="">
      <xdr:nvSpPr>
        <xdr:cNvPr id="210" name="テキスト ボックス 209"/>
        <xdr:cNvSpPr txBox="1"/>
      </xdr:nvSpPr>
      <xdr:spPr>
        <a:xfrm>
          <a:off x="1066800" y="13735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67771</xdr:rowOff>
    </xdr:from>
    <xdr:to>
      <xdr:col>23</xdr:col>
      <xdr:colOff>184150</xdr:colOff>
      <xdr:row>83</xdr:row>
      <xdr:rowOff>169371</xdr:rowOff>
    </xdr:to>
    <xdr:sp macro="" textlink="">
      <xdr:nvSpPr>
        <xdr:cNvPr id="216" name="楕円 215"/>
        <xdr:cNvSpPr/>
      </xdr:nvSpPr>
      <xdr:spPr>
        <a:xfrm>
          <a:off x="4902200" y="1429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39848</xdr:rowOff>
    </xdr:from>
    <xdr:ext cx="762000" cy="259045"/>
    <xdr:sp macro="" textlink="">
      <xdr:nvSpPr>
        <xdr:cNvPr id="217" name="人件費・物件費等の状況該当値テキスト"/>
        <xdr:cNvSpPr txBox="1"/>
      </xdr:nvSpPr>
      <xdr:spPr>
        <a:xfrm>
          <a:off x="5041900" y="1427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44448</xdr:rowOff>
    </xdr:from>
    <xdr:to>
      <xdr:col>19</xdr:col>
      <xdr:colOff>184150</xdr:colOff>
      <xdr:row>83</xdr:row>
      <xdr:rowOff>146048</xdr:rowOff>
    </xdr:to>
    <xdr:sp macro="" textlink="">
      <xdr:nvSpPr>
        <xdr:cNvPr id="218" name="楕円 217"/>
        <xdr:cNvSpPr/>
      </xdr:nvSpPr>
      <xdr:spPr>
        <a:xfrm>
          <a:off x="4064000" y="1427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130825</xdr:rowOff>
    </xdr:from>
    <xdr:ext cx="736600" cy="259045"/>
    <xdr:sp macro="" textlink="">
      <xdr:nvSpPr>
        <xdr:cNvPr id="219" name="テキスト ボックス 218"/>
        <xdr:cNvSpPr txBox="1"/>
      </xdr:nvSpPr>
      <xdr:spPr>
        <a:xfrm>
          <a:off x="3733800" y="1436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14508</xdr:rowOff>
    </xdr:from>
    <xdr:to>
      <xdr:col>15</xdr:col>
      <xdr:colOff>133350</xdr:colOff>
      <xdr:row>83</xdr:row>
      <xdr:rowOff>116108</xdr:rowOff>
    </xdr:to>
    <xdr:sp macro="" textlink="">
      <xdr:nvSpPr>
        <xdr:cNvPr id="220" name="楕円 219"/>
        <xdr:cNvSpPr/>
      </xdr:nvSpPr>
      <xdr:spPr>
        <a:xfrm>
          <a:off x="3175000" y="1424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100885</xdr:rowOff>
    </xdr:from>
    <xdr:ext cx="762000" cy="259045"/>
    <xdr:sp macro="" textlink="">
      <xdr:nvSpPr>
        <xdr:cNvPr id="221" name="テキスト ボックス 220"/>
        <xdr:cNvSpPr txBox="1"/>
      </xdr:nvSpPr>
      <xdr:spPr>
        <a:xfrm>
          <a:off x="2844800" y="1433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167072</xdr:rowOff>
    </xdr:from>
    <xdr:to>
      <xdr:col>11</xdr:col>
      <xdr:colOff>82550</xdr:colOff>
      <xdr:row>83</xdr:row>
      <xdr:rowOff>97222</xdr:rowOff>
    </xdr:to>
    <xdr:sp macro="" textlink="">
      <xdr:nvSpPr>
        <xdr:cNvPr id="222" name="楕円 221"/>
        <xdr:cNvSpPr/>
      </xdr:nvSpPr>
      <xdr:spPr>
        <a:xfrm>
          <a:off x="2286000" y="1422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81999</xdr:rowOff>
    </xdr:from>
    <xdr:ext cx="762000" cy="259045"/>
    <xdr:sp macro="" textlink="">
      <xdr:nvSpPr>
        <xdr:cNvPr id="223" name="テキスト ボックス 222"/>
        <xdr:cNvSpPr txBox="1"/>
      </xdr:nvSpPr>
      <xdr:spPr>
        <a:xfrm>
          <a:off x="1955800" y="1431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171355</xdr:rowOff>
    </xdr:from>
    <xdr:to>
      <xdr:col>7</xdr:col>
      <xdr:colOff>31750</xdr:colOff>
      <xdr:row>83</xdr:row>
      <xdr:rowOff>101505</xdr:rowOff>
    </xdr:to>
    <xdr:sp macro="" textlink="">
      <xdr:nvSpPr>
        <xdr:cNvPr id="224" name="楕円 223"/>
        <xdr:cNvSpPr/>
      </xdr:nvSpPr>
      <xdr:spPr>
        <a:xfrm>
          <a:off x="1397000" y="1423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86282</xdr:rowOff>
    </xdr:from>
    <xdr:ext cx="762000" cy="259045"/>
    <xdr:sp macro="" textlink="">
      <xdr:nvSpPr>
        <xdr:cNvPr id="225" name="テキスト ボックス 224"/>
        <xdr:cNvSpPr txBox="1"/>
      </xdr:nvSpPr>
      <xdr:spPr>
        <a:xfrm>
          <a:off x="1066800" y="14316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本市は全国平均を下回っている。今後とも諸手当の見直しなどにより、給与の適正化に努め、同水準の維持に努める。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155222</xdr:rowOff>
    </xdr:from>
    <xdr:to>
      <xdr:col>81</xdr:col>
      <xdr:colOff>44450</xdr:colOff>
      <xdr:row>86</xdr:row>
      <xdr:rowOff>168628</xdr:rowOff>
    </xdr:to>
    <xdr:cxnSp macro="">
      <xdr:nvCxnSpPr>
        <xdr:cNvPr id="259" name="直線コネクタ 258"/>
        <xdr:cNvCxnSpPr/>
      </xdr:nvCxnSpPr>
      <xdr:spPr>
        <a:xfrm>
          <a:off x="16179800" y="148999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155222</xdr:rowOff>
    </xdr:from>
    <xdr:to>
      <xdr:col>77</xdr:col>
      <xdr:colOff>44450</xdr:colOff>
      <xdr:row>86</xdr:row>
      <xdr:rowOff>168628</xdr:rowOff>
    </xdr:to>
    <xdr:cxnSp macro="">
      <xdr:nvCxnSpPr>
        <xdr:cNvPr id="262" name="直線コネクタ 261"/>
        <xdr:cNvCxnSpPr/>
      </xdr:nvCxnSpPr>
      <xdr:spPr>
        <a:xfrm flipV="1">
          <a:off x="15290800" y="1489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168628</xdr:rowOff>
    </xdr:to>
    <xdr:cxnSp macro="">
      <xdr:nvCxnSpPr>
        <xdr:cNvPr id="265" name="直線コネクタ 264"/>
        <xdr:cNvCxnSpPr/>
      </xdr:nvCxnSpPr>
      <xdr:spPr>
        <a:xfrm>
          <a:off x="14401800" y="14806084"/>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88195</xdr:rowOff>
    </xdr:to>
    <xdr:cxnSp macro="">
      <xdr:nvCxnSpPr>
        <xdr:cNvPr id="268" name="直線コネクタ 267"/>
        <xdr:cNvCxnSpPr/>
      </xdr:nvCxnSpPr>
      <xdr:spPr>
        <a:xfrm flipV="1">
          <a:off x="13512800" y="1480608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1" name="フローチャート: 判断 270"/>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2" name="テキスト ボックス 271"/>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117828</xdr:rowOff>
    </xdr:from>
    <xdr:to>
      <xdr:col>81</xdr:col>
      <xdr:colOff>95250</xdr:colOff>
      <xdr:row>87</xdr:row>
      <xdr:rowOff>47978</xdr:rowOff>
    </xdr:to>
    <xdr:sp macro="" textlink="">
      <xdr:nvSpPr>
        <xdr:cNvPr id="278" name="楕円 277"/>
        <xdr:cNvSpPr/>
      </xdr:nvSpPr>
      <xdr:spPr>
        <a:xfrm>
          <a:off x="169672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89905</xdr:rowOff>
    </xdr:from>
    <xdr:ext cx="762000" cy="259045"/>
    <xdr:sp macro="" textlink="">
      <xdr:nvSpPr>
        <xdr:cNvPr id="279" name="給与水準   （国との比較）該当値テキスト"/>
        <xdr:cNvSpPr txBox="1"/>
      </xdr:nvSpPr>
      <xdr:spPr>
        <a:xfrm>
          <a:off x="17106900" y="1483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104422</xdr:rowOff>
    </xdr:from>
    <xdr:to>
      <xdr:col>77</xdr:col>
      <xdr:colOff>95250</xdr:colOff>
      <xdr:row>87</xdr:row>
      <xdr:rowOff>34572</xdr:rowOff>
    </xdr:to>
    <xdr:sp macro="" textlink="">
      <xdr:nvSpPr>
        <xdr:cNvPr id="280" name="楕円 279"/>
        <xdr:cNvSpPr/>
      </xdr:nvSpPr>
      <xdr:spPr>
        <a:xfrm>
          <a:off x="16129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19349</xdr:rowOff>
    </xdr:from>
    <xdr:ext cx="736600" cy="259045"/>
    <xdr:sp macro="" textlink="">
      <xdr:nvSpPr>
        <xdr:cNvPr id="281" name="テキスト ボックス 280"/>
        <xdr:cNvSpPr txBox="1"/>
      </xdr:nvSpPr>
      <xdr:spPr>
        <a:xfrm>
          <a:off x="15798800" y="1493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117828</xdr:rowOff>
    </xdr:from>
    <xdr:to>
      <xdr:col>73</xdr:col>
      <xdr:colOff>44450</xdr:colOff>
      <xdr:row>87</xdr:row>
      <xdr:rowOff>47978</xdr:rowOff>
    </xdr:to>
    <xdr:sp macro="" textlink="">
      <xdr:nvSpPr>
        <xdr:cNvPr id="282" name="楕円 281"/>
        <xdr:cNvSpPr/>
      </xdr:nvSpPr>
      <xdr:spPr>
        <a:xfrm>
          <a:off x="15240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32755</xdr:rowOff>
    </xdr:from>
    <xdr:ext cx="762000" cy="259045"/>
    <xdr:sp macro="" textlink="">
      <xdr:nvSpPr>
        <xdr:cNvPr id="283" name="テキスト ボックス 282"/>
        <xdr:cNvSpPr txBox="1"/>
      </xdr:nvSpPr>
      <xdr:spPr>
        <a:xfrm>
          <a:off x="14909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4" name="楕円 283"/>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122361</xdr:rowOff>
    </xdr:from>
    <xdr:ext cx="762000" cy="259045"/>
    <xdr:sp macro="" textlink="">
      <xdr:nvSpPr>
        <xdr:cNvPr id="285" name="テキスト ボックス 284"/>
        <xdr:cNvSpPr txBox="1"/>
      </xdr:nvSpPr>
      <xdr:spPr>
        <a:xfrm>
          <a:off x="14020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86" name="楕円 285"/>
        <xdr:cNvSpPr/>
      </xdr:nvSpPr>
      <xdr:spPr>
        <a:xfrm>
          <a:off x="13462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87" name="テキスト ボックス 286"/>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岡山県平均、類似団体平均ともに大幅に上回っている。平成１６年度の合併以降、職員数については行財政改革大綱に基づく定員管理を行っており、６年間で１５６人の削減目標に対し、１６０人の削減を行った。その上で未だ平均を上回る要因としては、人口の減少傾向にある中で、類似団体平均に比して倍近くとなる広大な市域のサービス維持に努めるための人員確保が考えられ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72209</xdr:rowOff>
    </xdr:from>
    <xdr:to>
      <xdr:col>81</xdr:col>
      <xdr:colOff>44450</xdr:colOff>
      <xdr:row>66</xdr:row>
      <xdr:rowOff>83699</xdr:rowOff>
    </xdr:to>
    <xdr:cxnSp macro="">
      <xdr:nvCxnSpPr>
        <xdr:cNvPr id="324" name="直線コネクタ 323"/>
        <xdr:cNvCxnSpPr/>
      </xdr:nvCxnSpPr>
      <xdr:spPr>
        <a:xfrm>
          <a:off x="16179800" y="11387909"/>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65315</xdr:rowOff>
    </xdr:from>
    <xdr:to>
      <xdr:col>77</xdr:col>
      <xdr:colOff>44450</xdr:colOff>
      <xdr:row>66</xdr:row>
      <xdr:rowOff>72209</xdr:rowOff>
    </xdr:to>
    <xdr:cxnSp macro="">
      <xdr:nvCxnSpPr>
        <xdr:cNvPr id="327" name="直線コネクタ 326"/>
        <xdr:cNvCxnSpPr/>
      </xdr:nvCxnSpPr>
      <xdr:spPr>
        <a:xfrm>
          <a:off x="15290800" y="1138101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164374</xdr:rowOff>
    </xdr:from>
    <xdr:to>
      <xdr:col>72</xdr:col>
      <xdr:colOff>203200</xdr:colOff>
      <xdr:row>66</xdr:row>
      <xdr:rowOff>65315</xdr:rowOff>
    </xdr:to>
    <xdr:cxnSp macro="">
      <xdr:nvCxnSpPr>
        <xdr:cNvPr id="330" name="直線コネクタ 329"/>
        <xdr:cNvCxnSpPr/>
      </xdr:nvCxnSpPr>
      <xdr:spPr>
        <a:xfrm>
          <a:off x="14401800" y="11308624"/>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137946</xdr:rowOff>
    </xdr:from>
    <xdr:to>
      <xdr:col>68</xdr:col>
      <xdr:colOff>152400</xdr:colOff>
      <xdr:row>65</xdr:row>
      <xdr:rowOff>164374</xdr:rowOff>
    </xdr:to>
    <xdr:cxnSp macro="">
      <xdr:nvCxnSpPr>
        <xdr:cNvPr id="333" name="直線コネクタ 332"/>
        <xdr:cNvCxnSpPr/>
      </xdr:nvCxnSpPr>
      <xdr:spPr>
        <a:xfrm>
          <a:off x="13512800" y="11282196"/>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6" name="フローチャート: 判断 335"/>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89340</xdr:rowOff>
    </xdr:from>
    <xdr:ext cx="762000" cy="259045"/>
    <xdr:sp macro="" textlink="">
      <xdr:nvSpPr>
        <xdr:cNvPr id="337" name="テキスト ボックス 336"/>
        <xdr:cNvSpPr txBox="1"/>
      </xdr:nvSpPr>
      <xdr:spPr>
        <a:xfrm>
          <a:off x="13131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32899</xdr:rowOff>
    </xdr:from>
    <xdr:to>
      <xdr:col>81</xdr:col>
      <xdr:colOff>95250</xdr:colOff>
      <xdr:row>66</xdr:row>
      <xdr:rowOff>134499</xdr:rowOff>
    </xdr:to>
    <xdr:sp macro="" textlink="">
      <xdr:nvSpPr>
        <xdr:cNvPr id="343" name="楕円 342"/>
        <xdr:cNvSpPr/>
      </xdr:nvSpPr>
      <xdr:spPr>
        <a:xfrm>
          <a:off x="16967200" y="1134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4976</xdr:rowOff>
    </xdr:from>
    <xdr:ext cx="762000" cy="259045"/>
    <xdr:sp macro="" textlink="">
      <xdr:nvSpPr>
        <xdr:cNvPr id="344" name="定員管理の状況該当値テキスト"/>
        <xdr:cNvSpPr txBox="1"/>
      </xdr:nvSpPr>
      <xdr:spPr>
        <a:xfrm>
          <a:off x="17106900" y="1132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21409</xdr:rowOff>
    </xdr:from>
    <xdr:to>
      <xdr:col>77</xdr:col>
      <xdr:colOff>95250</xdr:colOff>
      <xdr:row>66</xdr:row>
      <xdr:rowOff>123009</xdr:rowOff>
    </xdr:to>
    <xdr:sp macro="" textlink="">
      <xdr:nvSpPr>
        <xdr:cNvPr id="345" name="楕円 344"/>
        <xdr:cNvSpPr/>
      </xdr:nvSpPr>
      <xdr:spPr>
        <a:xfrm>
          <a:off x="16129000" y="1133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107786</xdr:rowOff>
    </xdr:from>
    <xdr:ext cx="736600" cy="259045"/>
    <xdr:sp macro="" textlink="">
      <xdr:nvSpPr>
        <xdr:cNvPr id="346" name="テキスト ボックス 345"/>
        <xdr:cNvSpPr txBox="1"/>
      </xdr:nvSpPr>
      <xdr:spPr>
        <a:xfrm>
          <a:off x="15798800" y="11423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14515</xdr:rowOff>
    </xdr:from>
    <xdr:to>
      <xdr:col>73</xdr:col>
      <xdr:colOff>44450</xdr:colOff>
      <xdr:row>66</xdr:row>
      <xdr:rowOff>116115</xdr:rowOff>
    </xdr:to>
    <xdr:sp macro="" textlink="">
      <xdr:nvSpPr>
        <xdr:cNvPr id="347" name="楕円 346"/>
        <xdr:cNvSpPr/>
      </xdr:nvSpPr>
      <xdr:spPr>
        <a:xfrm>
          <a:off x="15240000" y="113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100892</xdr:rowOff>
    </xdr:from>
    <xdr:ext cx="762000" cy="259045"/>
    <xdr:sp macro="" textlink="">
      <xdr:nvSpPr>
        <xdr:cNvPr id="348" name="テキスト ボックス 347"/>
        <xdr:cNvSpPr txBox="1"/>
      </xdr:nvSpPr>
      <xdr:spPr>
        <a:xfrm>
          <a:off x="14909800" y="1141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113574</xdr:rowOff>
    </xdr:from>
    <xdr:to>
      <xdr:col>68</xdr:col>
      <xdr:colOff>203200</xdr:colOff>
      <xdr:row>66</xdr:row>
      <xdr:rowOff>43724</xdr:rowOff>
    </xdr:to>
    <xdr:sp macro="" textlink="">
      <xdr:nvSpPr>
        <xdr:cNvPr id="349" name="楕円 348"/>
        <xdr:cNvSpPr/>
      </xdr:nvSpPr>
      <xdr:spPr>
        <a:xfrm>
          <a:off x="14351000" y="112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28501</xdr:rowOff>
    </xdr:from>
    <xdr:ext cx="762000" cy="259045"/>
    <xdr:sp macro="" textlink="">
      <xdr:nvSpPr>
        <xdr:cNvPr id="350" name="テキスト ボックス 349"/>
        <xdr:cNvSpPr txBox="1"/>
      </xdr:nvSpPr>
      <xdr:spPr>
        <a:xfrm>
          <a:off x="14020800" y="1134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87146</xdr:rowOff>
    </xdr:from>
    <xdr:to>
      <xdr:col>64</xdr:col>
      <xdr:colOff>152400</xdr:colOff>
      <xdr:row>66</xdr:row>
      <xdr:rowOff>17296</xdr:rowOff>
    </xdr:to>
    <xdr:sp macro="" textlink="">
      <xdr:nvSpPr>
        <xdr:cNvPr id="351" name="楕円 350"/>
        <xdr:cNvSpPr/>
      </xdr:nvSpPr>
      <xdr:spPr>
        <a:xfrm>
          <a:off x="13462000" y="1123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2073</xdr:rowOff>
    </xdr:from>
    <xdr:ext cx="762000" cy="259045"/>
    <xdr:sp macro="" textlink="">
      <xdr:nvSpPr>
        <xdr:cNvPr id="352" name="テキスト ボックス 351"/>
        <xdr:cNvSpPr txBox="1"/>
      </xdr:nvSpPr>
      <xdr:spPr>
        <a:xfrm>
          <a:off x="13131800" y="1131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岡山県平均、類似団体平均を上回っており、近年増加傾向となっている。平成１８年度に策定（平成１９年度見直し）した公債費負担適正化計画に基づき、普通建設事業による起債発行額の抑制や公債費の繰上償還などにより起債償還額の削減を図ってはいるが、近年の大型事業の集中、平成３０年７月豪雨に係る災害復旧事業により今後も増加する見込みである。今後も、財政運営適正化計画に基づき、計画的な新規起債発行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84349</xdr:rowOff>
    </xdr:from>
    <xdr:to>
      <xdr:col>81</xdr:col>
      <xdr:colOff>44450</xdr:colOff>
      <xdr:row>37</xdr:row>
      <xdr:rowOff>90382</xdr:rowOff>
    </xdr:to>
    <xdr:cxnSp macro="">
      <xdr:nvCxnSpPr>
        <xdr:cNvPr id="386" name="直線コネクタ 385"/>
        <xdr:cNvCxnSpPr/>
      </xdr:nvCxnSpPr>
      <xdr:spPr>
        <a:xfrm>
          <a:off x="16179800" y="6427999"/>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165223</xdr:rowOff>
    </xdr:from>
    <xdr:ext cx="762000" cy="259045"/>
    <xdr:sp macro="" textlink="">
      <xdr:nvSpPr>
        <xdr:cNvPr id="387" name="公債費負担の状況平均値テキスト"/>
        <xdr:cNvSpPr txBox="1"/>
      </xdr:nvSpPr>
      <xdr:spPr>
        <a:xfrm>
          <a:off x="17106900" y="61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72284</xdr:rowOff>
    </xdr:from>
    <xdr:to>
      <xdr:col>77</xdr:col>
      <xdr:colOff>44450</xdr:colOff>
      <xdr:row>37</xdr:row>
      <xdr:rowOff>84349</xdr:rowOff>
    </xdr:to>
    <xdr:cxnSp macro="">
      <xdr:nvCxnSpPr>
        <xdr:cNvPr id="389" name="直線コネクタ 388"/>
        <xdr:cNvCxnSpPr/>
      </xdr:nvCxnSpPr>
      <xdr:spPr>
        <a:xfrm>
          <a:off x="15290800" y="641593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91034</xdr:rowOff>
    </xdr:from>
    <xdr:ext cx="736600" cy="259045"/>
    <xdr:sp macro="" textlink="">
      <xdr:nvSpPr>
        <xdr:cNvPr id="391" name="テキスト ボックス 390"/>
        <xdr:cNvSpPr txBox="1"/>
      </xdr:nvSpPr>
      <xdr:spPr>
        <a:xfrm>
          <a:off x="15798800" y="609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64241</xdr:rowOff>
    </xdr:from>
    <xdr:to>
      <xdr:col>72</xdr:col>
      <xdr:colOff>203200</xdr:colOff>
      <xdr:row>37</xdr:row>
      <xdr:rowOff>72284</xdr:rowOff>
    </xdr:to>
    <xdr:cxnSp macro="">
      <xdr:nvCxnSpPr>
        <xdr:cNvPr id="392" name="直線コネクタ 391"/>
        <xdr:cNvCxnSpPr/>
      </xdr:nvCxnSpPr>
      <xdr:spPr>
        <a:xfrm>
          <a:off x="14401800" y="640789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95055</xdr:rowOff>
    </xdr:from>
    <xdr:ext cx="762000" cy="259045"/>
    <xdr:sp macro="" textlink="">
      <xdr:nvSpPr>
        <xdr:cNvPr id="394" name="テキスト ボックス 393"/>
        <xdr:cNvSpPr txBox="1"/>
      </xdr:nvSpPr>
      <xdr:spPr>
        <a:xfrm>
          <a:off x="14909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62230</xdr:rowOff>
    </xdr:from>
    <xdr:to>
      <xdr:col>68</xdr:col>
      <xdr:colOff>152400</xdr:colOff>
      <xdr:row>37</xdr:row>
      <xdr:rowOff>64241</xdr:rowOff>
    </xdr:to>
    <xdr:cxnSp macro="">
      <xdr:nvCxnSpPr>
        <xdr:cNvPr id="395" name="直線コネクタ 394"/>
        <xdr:cNvCxnSpPr/>
      </xdr:nvCxnSpPr>
      <xdr:spPr>
        <a:xfrm>
          <a:off x="13512800" y="640588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397" name="テキスト ボックス 396"/>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148696</xdr:rowOff>
    </xdr:from>
    <xdr:to>
      <xdr:col>64</xdr:col>
      <xdr:colOff>152400</xdr:colOff>
      <xdr:row>37</xdr:row>
      <xdr:rowOff>78846</xdr:rowOff>
    </xdr:to>
    <xdr:sp macro="" textlink="">
      <xdr:nvSpPr>
        <xdr:cNvPr id="398" name="フローチャート: 判断 397"/>
        <xdr:cNvSpPr/>
      </xdr:nvSpPr>
      <xdr:spPr>
        <a:xfrm>
          <a:off x="13462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89023</xdr:rowOff>
    </xdr:from>
    <xdr:ext cx="762000" cy="259045"/>
    <xdr:sp macro="" textlink="">
      <xdr:nvSpPr>
        <xdr:cNvPr id="399" name="テキスト ボックス 398"/>
        <xdr:cNvSpPr txBox="1"/>
      </xdr:nvSpPr>
      <xdr:spPr>
        <a:xfrm>
          <a:off x="13131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39582</xdr:rowOff>
    </xdr:from>
    <xdr:to>
      <xdr:col>81</xdr:col>
      <xdr:colOff>95250</xdr:colOff>
      <xdr:row>37</xdr:row>
      <xdr:rowOff>141182</xdr:rowOff>
    </xdr:to>
    <xdr:sp macro="" textlink="">
      <xdr:nvSpPr>
        <xdr:cNvPr id="405" name="楕円 404"/>
        <xdr:cNvSpPr/>
      </xdr:nvSpPr>
      <xdr:spPr>
        <a:xfrm>
          <a:off x="16967200" y="63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11659</xdr:rowOff>
    </xdr:from>
    <xdr:ext cx="762000" cy="259045"/>
    <xdr:sp macro="" textlink="">
      <xdr:nvSpPr>
        <xdr:cNvPr id="406" name="公債費負担の状況該当値テキスト"/>
        <xdr:cNvSpPr txBox="1"/>
      </xdr:nvSpPr>
      <xdr:spPr>
        <a:xfrm>
          <a:off x="17106900" y="63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33549</xdr:rowOff>
    </xdr:from>
    <xdr:to>
      <xdr:col>77</xdr:col>
      <xdr:colOff>95250</xdr:colOff>
      <xdr:row>37</xdr:row>
      <xdr:rowOff>135149</xdr:rowOff>
    </xdr:to>
    <xdr:sp macro="" textlink="">
      <xdr:nvSpPr>
        <xdr:cNvPr id="407" name="楕円 406"/>
        <xdr:cNvSpPr/>
      </xdr:nvSpPr>
      <xdr:spPr>
        <a:xfrm>
          <a:off x="16129000" y="63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119926</xdr:rowOff>
    </xdr:from>
    <xdr:ext cx="736600" cy="259045"/>
    <xdr:sp macro="" textlink="">
      <xdr:nvSpPr>
        <xdr:cNvPr id="408" name="テキスト ボックス 407"/>
        <xdr:cNvSpPr txBox="1"/>
      </xdr:nvSpPr>
      <xdr:spPr>
        <a:xfrm>
          <a:off x="15798800" y="6463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21484</xdr:rowOff>
    </xdr:from>
    <xdr:to>
      <xdr:col>73</xdr:col>
      <xdr:colOff>44450</xdr:colOff>
      <xdr:row>37</xdr:row>
      <xdr:rowOff>123084</xdr:rowOff>
    </xdr:to>
    <xdr:sp macro="" textlink="">
      <xdr:nvSpPr>
        <xdr:cNvPr id="409" name="楕円 408"/>
        <xdr:cNvSpPr/>
      </xdr:nvSpPr>
      <xdr:spPr>
        <a:xfrm>
          <a:off x="15240000" y="63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107861</xdr:rowOff>
    </xdr:from>
    <xdr:ext cx="762000" cy="259045"/>
    <xdr:sp macro="" textlink="">
      <xdr:nvSpPr>
        <xdr:cNvPr id="410" name="テキスト ボックス 409"/>
        <xdr:cNvSpPr txBox="1"/>
      </xdr:nvSpPr>
      <xdr:spPr>
        <a:xfrm>
          <a:off x="14909800" y="645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13441</xdr:rowOff>
    </xdr:from>
    <xdr:to>
      <xdr:col>68</xdr:col>
      <xdr:colOff>203200</xdr:colOff>
      <xdr:row>37</xdr:row>
      <xdr:rowOff>115041</xdr:rowOff>
    </xdr:to>
    <xdr:sp macro="" textlink="">
      <xdr:nvSpPr>
        <xdr:cNvPr id="411" name="楕円 410"/>
        <xdr:cNvSpPr/>
      </xdr:nvSpPr>
      <xdr:spPr>
        <a:xfrm>
          <a:off x="14351000" y="635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99818</xdr:rowOff>
    </xdr:from>
    <xdr:ext cx="762000" cy="259045"/>
    <xdr:sp macro="" textlink="">
      <xdr:nvSpPr>
        <xdr:cNvPr id="412" name="テキスト ボックス 411"/>
        <xdr:cNvSpPr txBox="1"/>
      </xdr:nvSpPr>
      <xdr:spPr>
        <a:xfrm>
          <a:off x="14020800" y="644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11430</xdr:rowOff>
    </xdr:from>
    <xdr:to>
      <xdr:col>64</xdr:col>
      <xdr:colOff>152400</xdr:colOff>
      <xdr:row>37</xdr:row>
      <xdr:rowOff>113030</xdr:rowOff>
    </xdr:to>
    <xdr:sp macro="" textlink="">
      <xdr:nvSpPr>
        <xdr:cNvPr id="413" name="楕円 412"/>
        <xdr:cNvSpPr/>
      </xdr:nvSpPr>
      <xdr:spPr>
        <a:xfrm>
          <a:off x="13462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97807</xdr:rowOff>
    </xdr:from>
    <xdr:ext cx="762000" cy="259045"/>
    <xdr:sp macro="" textlink="">
      <xdr:nvSpPr>
        <xdr:cNvPr id="414" name="テキスト ボックス 413"/>
        <xdr:cNvSpPr txBox="1"/>
      </xdr:nvSpPr>
      <xdr:spPr>
        <a:xfrm>
          <a:off x="13131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企業債等繰入見込額の減額や基金の増額に伴う充当可能財源の増額等により昨年度に比べ将来負担比率は大幅に下がっているが、依然として全国平均、岡山県平均、類似団体平均を上回っている。新規大型事業や、昨年度から続く平成３０年７月豪雨等の復旧に係る起債借入などにより、今後も高い数値となることが見込まれる。財政運営適正化計画に基づき、事業の重点化を図り、発行する起債の選択、抑制をし、地方債残高の減少、質の改善により将来負担比率の抑制に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123867</xdr:rowOff>
    </xdr:from>
    <xdr:to>
      <xdr:col>81</xdr:col>
      <xdr:colOff>44450</xdr:colOff>
      <xdr:row>16</xdr:row>
      <xdr:rowOff>6710</xdr:rowOff>
    </xdr:to>
    <xdr:cxnSp macro="">
      <xdr:nvCxnSpPr>
        <xdr:cNvPr id="448" name="直線コネクタ 447"/>
        <xdr:cNvCxnSpPr/>
      </xdr:nvCxnSpPr>
      <xdr:spPr>
        <a:xfrm flipV="1">
          <a:off x="16179800" y="2695617"/>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154030</xdr:rowOff>
    </xdr:from>
    <xdr:to>
      <xdr:col>77</xdr:col>
      <xdr:colOff>44450</xdr:colOff>
      <xdr:row>16</xdr:row>
      <xdr:rowOff>6710</xdr:rowOff>
    </xdr:to>
    <xdr:cxnSp macro="">
      <xdr:nvCxnSpPr>
        <xdr:cNvPr id="451" name="直線コネクタ 450"/>
        <xdr:cNvCxnSpPr/>
      </xdr:nvCxnSpPr>
      <xdr:spPr>
        <a:xfrm>
          <a:off x="15290800" y="2725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154030</xdr:rowOff>
    </xdr:from>
    <xdr:to>
      <xdr:col>72</xdr:col>
      <xdr:colOff>203200</xdr:colOff>
      <xdr:row>15</xdr:row>
      <xdr:rowOff>158454</xdr:rowOff>
    </xdr:to>
    <xdr:cxnSp macro="">
      <xdr:nvCxnSpPr>
        <xdr:cNvPr id="454" name="直線コネクタ 453"/>
        <xdr:cNvCxnSpPr/>
      </xdr:nvCxnSpPr>
      <xdr:spPr>
        <a:xfrm flipV="1">
          <a:off x="14401800" y="2725780"/>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106574</xdr:rowOff>
    </xdr:from>
    <xdr:to>
      <xdr:col>68</xdr:col>
      <xdr:colOff>152400</xdr:colOff>
      <xdr:row>15</xdr:row>
      <xdr:rowOff>158454</xdr:rowOff>
    </xdr:to>
    <xdr:cxnSp macro="">
      <xdr:nvCxnSpPr>
        <xdr:cNvPr id="457" name="直線コネクタ 456"/>
        <xdr:cNvCxnSpPr/>
      </xdr:nvCxnSpPr>
      <xdr:spPr>
        <a:xfrm>
          <a:off x="13512800" y="2678324"/>
          <a:ext cx="889000" cy="5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51477</xdr:rowOff>
    </xdr:from>
    <xdr:to>
      <xdr:col>64</xdr:col>
      <xdr:colOff>152400</xdr:colOff>
      <xdr:row>14</xdr:row>
      <xdr:rowOff>153077</xdr:rowOff>
    </xdr:to>
    <xdr:sp macro="" textlink="">
      <xdr:nvSpPr>
        <xdr:cNvPr id="460" name="フローチャート: 判断 459"/>
        <xdr:cNvSpPr/>
      </xdr:nvSpPr>
      <xdr:spPr>
        <a:xfrm>
          <a:off x="13462000" y="245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163254</xdr:rowOff>
    </xdr:from>
    <xdr:ext cx="762000" cy="259045"/>
    <xdr:sp macro="" textlink="">
      <xdr:nvSpPr>
        <xdr:cNvPr id="461" name="テキスト ボックス 460"/>
        <xdr:cNvSpPr txBox="1"/>
      </xdr:nvSpPr>
      <xdr:spPr>
        <a:xfrm>
          <a:off x="13131800" y="222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73067</xdr:rowOff>
    </xdr:from>
    <xdr:to>
      <xdr:col>81</xdr:col>
      <xdr:colOff>95250</xdr:colOff>
      <xdr:row>16</xdr:row>
      <xdr:rowOff>3217</xdr:rowOff>
    </xdr:to>
    <xdr:sp macro="" textlink="">
      <xdr:nvSpPr>
        <xdr:cNvPr id="467" name="楕円 466"/>
        <xdr:cNvSpPr/>
      </xdr:nvSpPr>
      <xdr:spPr>
        <a:xfrm>
          <a:off x="16967200" y="264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45144</xdr:rowOff>
    </xdr:from>
    <xdr:ext cx="762000" cy="259045"/>
    <xdr:sp macro="" textlink="">
      <xdr:nvSpPr>
        <xdr:cNvPr id="468" name="将来負担の状況該当値テキスト"/>
        <xdr:cNvSpPr txBox="1"/>
      </xdr:nvSpPr>
      <xdr:spPr>
        <a:xfrm>
          <a:off x="17106900" y="261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127360</xdr:rowOff>
    </xdr:from>
    <xdr:to>
      <xdr:col>77</xdr:col>
      <xdr:colOff>95250</xdr:colOff>
      <xdr:row>16</xdr:row>
      <xdr:rowOff>57510</xdr:rowOff>
    </xdr:to>
    <xdr:sp macro="" textlink="">
      <xdr:nvSpPr>
        <xdr:cNvPr id="469" name="楕円 468"/>
        <xdr:cNvSpPr/>
      </xdr:nvSpPr>
      <xdr:spPr>
        <a:xfrm>
          <a:off x="16129000" y="269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42287</xdr:rowOff>
    </xdr:from>
    <xdr:ext cx="736600" cy="259045"/>
    <xdr:sp macro="" textlink="">
      <xdr:nvSpPr>
        <xdr:cNvPr id="470" name="テキスト ボックス 469"/>
        <xdr:cNvSpPr txBox="1"/>
      </xdr:nvSpPr>
      <xdr:spPr>
        <a:xfrm>
          <a:off x="15798800" y="2785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103230</xdr:rowOff>
    </xdr:from>
    <xdr:to>
      <xdr:col>73</xdr:col>
      <xdr:colOff>44450</xdr:colOff>
      <xdr:row>16</xdr:row>
      <xdr:rowOff>33380</xdr:rowOff>
    </xdr:to>
    <xdr:sp macro="" textlink="">
      <xdr:nvSpPr>
        <xdr:cNvPr id="471" name="楕円 470"/>
        <xdr:cNvSpPr/>
      </xdr:nvSpPr>
      <xdr:spPr>
        <a:xfrm>
          <a:off x="15240000" y="26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18157</xdr:rowOff>
    </xdr:from>
    <xdr:ext cx="762000" cy="259045"/>
    <xdr:sp macro="" textlink="">
      <xdr:nvSpPr>
        <xdr:cNvPr id="472" name="テキスト ボックス 471"/>
        <xdr:cNvSpPr txBox="1"/>
      </xdr:nvSpPr>
      <xdr:spPr>
        <a:xfrm>
          <a:off x="14909800" y="27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107654</xdr:rowOff>
    </xdr:from>
    <xdr:to>
      <xdr:col>68</xdr:col>
      <xdr:colOff>203200</xdr:colOff>
      <xdr:row>16</xdr:row>
      <xdr:rowOff>37804</xdr:rowOff>
    </xdr:to>
    <xdr:sp macro="" textlink="">
      <xdr:nvSpPr>
        <xdr:cNvPr id="473" name="楕円 472"/>
        <xdr:cNvSpPr/>
      </xdr:nvSpPr>
      <xdr:spPr>
        <a:xfrm>
          <a:off x="14351000" y="267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22581</xdr:rowOff>
    </xdr:from>
    <xdr:ext cx="762000" cy="259045"/>
    <xdr:sp macro="" textlink="">
      <xdr:nvSpPr>
        <xdr:cNvPr id="474" name="テキスト ボックス 473"/>
        <xdr:cNvSpPr txBox="1"/>
      </xdr:nvSpPr>
      <xdr:spPr>
        <a:xfrm>
          <a:off x="14020800" y="276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55774</xdr:rowOff>
    </xdr:from>
    <xdr:to>
      <xdr:col>64</xdr:col>
      <xdr:colOff>152400</xdr:colOff>
      <xdr:row>15</xdr:row>
      <xdr:rowOff>157374</xdr:rowOff>
    </xdr:to>
    <xdr:sp macro="" textlink="">
      <xdr:nvSpPr>
        <xdr:cNvPr id="475" name="楕円 474"/>
        <xdr:cNvSpPr/>
      </xdr:nvSpPr>
      <xdr:spPr>
        <a:xfrm>
          <a:off x="13462000" y="262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142151</xdr:rowOff>
    </xdr:from>
    <xdr:ext cx="762000" cy="259045"/>
    <xdr:sp macro="" textlink="">
      <xdr:nvSpPr>
        <xdr:cNvPr id="476" name="テキスト ボックス 475"/>
        <xdr:cNvSpPr txBox="1"/>
      </xdr:nvSpPr>
      <xdr:spPr>
        <a:xfrm>
          <a:off x="13131800" y="271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30,136
29,168
546.99
26,584,712
25,533,809
704,986
13,389,613
32,942,222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類似団体平均を上回っており、近年増加傾向となっている。全体費用は下がっているが、全体に占める割合は増加傾向にあるため、退職者分全補充を行っている現状も含めて、人件費関係経費全体について、抑制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123190</xdr:rowOff>
    </xdr:from>
    <xdr:to>
      <xdr:col>24</xdr:col>
      <xdr:colOff>25400</xdr:colOff>
      <xdr:row>38</xdr:row>
      <xdr:rowOff>12700</xdr:rowOff>
    </xdr:to>
    <xdr:cxnSp macro="">
      <xdr:nvCxnSpPr>
        <xdr:cNvPr id="66" name="直線コネクタ 65"/>
        <xdr:cNvCxnSpPr/>
      </xdr:nvCxnSpPr>
      <xdr:spPr>
        <a:xfrm>
          <a:off x="3987800" y="64668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123190</xdr:rowOff>
    </xdr:from>
    <xdr:to>
      <xdr:col>19</xdr:col>
      <xdr:colOff>187325</xdr:colOff>
      <xdr:row>37</xdr:row>
      <xdr:rowOff>153670</xdr:rowOff>
    </xdr:to>
    <xdr:cxnSp macro="">
      <xdr:nvCxnSpPr>
        <xdr:cNvPr id="69" name="直線コネクタ 68"/>
        <xdr:cNvCxnSpPr/>
      </xdr:nvCxnSpPr>
      <xdr:spPr>
        <a:xfrm flipV="1">
          <a:off x="3098800" y="6466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37</xdr:row>
      <xdr:rowOff>153670</xdr:rowOff>
    </xdr:to>
    <xdr:cxnSp macro="">
      <xdr:nvCxnSpPr>
        <xdr:cNvPr id="72" name="直線コネクタ 71"/>
        <xdr:cNvCxnSpPr/>
      </xdr:nvCxnSpPr>
      <xdr:spPr>
        <a:xfrm>
          <a:off x="2209800" y="6466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54610</xdr:rowOff>
    </xdr:from>
    <xdr:to>
      <xdr:col>11</xdr:col>
      <xdr:colOff>9525</xdr:colOff>
      <xdr:row>37</xdr:row>
      <xdr:rowOff>123190</xdr:rowOff>
    </xdr:to>
    <xdr:cxnSp macro="">
      <xdr:nvCxnSpPr>
        <xdr:cNvPr id="75" name="直線コネクタ 74"/>
        <xdr:cNvCxnSpPr/>
      </xdr:nvCxnSpPr>
      <xdr:spPr>
        <a:xfrm>
          <a:off x="1320800" y="63982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78" name="フローチャート: 判断 77"/>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79" name="テキスト ボックス 78"/>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5" name="楕円 84"/>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6"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72390</xdr:rowOff>
    </xdr:from>
    <xdr:to>
      <xdr:col>20</xdr:col>
      <xdr:colOff>38100</xdr:colOff>
      <xdr:row>38</xdr:row>
      <xdr:rowOff>2540</xdr:rowOff>
    </xdr:to>
    <xdr:sp macro="" textlink="">
      <xdr:nvSpPr>
        <xdr:cNvPr id="87" name="楕円 86"/>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88" name="テキスト ボックス 87"/>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102870</xdr:rowOff>
    </xdr:from>
    <xdr:to>
      <xdr:col>15</xdr:col>
      <xdr:colOff>149225</xdr:colOff>
      <xdr:row>38</xdr:row>
      <xdr:rowOff>33020</xdr:rowOff>
    </xdr:to>
    <xdr:sp macro="" textlink="">
      <xdr:nvSpPr>
        <xdr:cNvPr id="89" name="楕円 88"/>
        <xdr:cNvSpPr/>
      </xdr:nvSpPr>
      <xdr:spPr>
        <a:xfrm>
          <a:off x="3048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17797</xdr:rowOff>
    </xdr:from>
    <xdr:ext cx="762000" cy="259045"/>
    <xdr:sp macro="" textlink="">
      <xdr:nvSpPr>
        <xdr:cNvPr id="90" name="テキスト ボックス 89"/>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72390</xdr:rowOff>
    </xdr:from>
    <xdr:to>
      <xdr:col>11</xdr:col>
      <xdr:colOff>60325</xdr:colOff>
      <xdr:row>38</xdr:row>
      <xdr:rowOff>2540</xdr:rowOff>
    </xdr:to>
    <xdr:sp macro="" textlink="">
      <xdr:nvSpPr>
        <xdr:cNvPr id="91" name="楕円 90"/>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158767</xdr:rowOff>
    </xdr:from>
    <xdr:ext cx="762000" cy="259045"/>
    <xdr:sp macro="" textlink="">
      <xdr:nvSpPr>
        <xdr:cNvPr id="92" name="テキスト ボックス 91"/>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93" name="楕円 92"/>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90187</xdr:rowOff>
    </xdr:from>
    <xdr:ext cx="762000" cy="259045"/>
    <xdr:sp macro="" textlink="">
      <xdr:nvSpPr>
        <xdr:cNvPr id="94" name="テキスト ボックス 93"/>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岡山県平均、類似団体平均を上回っており、近年増加傾向にある。市域が広大なため各施設の維持管理経費を要し、また、人件費等から委託料（物件費）へのシフトも一部見られるほか、情報環境関連の経費が年々増加していることが要因として挙げられ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7257</xdr:rowOff>
    </xdr:from>
    <xdr:to>
      <xdr:col>82</xdr:col>
      <xdr:colOff>107950</xdr:colOff>
      <xdr:row>18</xdr:row>
      <xdr:rowOff>61686</xdr:rowOff>
    </xdr:to>
    <xdr:cxnSp macro="">
      <xdr:nvCxnSpPr>
        <xdr:cNvPr id="129" name="直線コネクタ 128"/>
        <xdr:cNvCxnSpPr/>
      </xdr:nvCxnSpPr>
      <xdr:spPr>
        <a:xfrm>
          <a:off x="15671800" y="30933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7257</xdr:rowOff>
    </xdr:from>
    <xdr:to>
      <xdr:col>78</xdr:col>
      <xdr:colOff>69850</xdr:colOff>
      <xdr:row>18</xdr:row>
      <xdr:rowOff>61686</xdr:rowOff>
    </xdr:to>
    <xdr:cxnSp macro="">
      <xdr:nvCxnSpPr>
        <xdr:cNvPr id="132" name="直線コネクタ 131"/>
        <xdr:cNvCxnSpPr/>
      </xdr:nvCxnSpPr>
      <xdr:spPr>
        <a:xfrm flipV="1">
          <a:off x="14782800" y="30933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135164</xdr:rowOff>
    </xdr:from>
    <xdr:to>
      <xdr:col>73</xdr:col>
      <xdr:colOff>180975</xdr:colOff>
      <xdr:row>18</xdr:row>
      <xdr:rowOff>61686</xdr:rowOff>
    </xdr:to>
    <xdr:cxnSp macro="">
      <xdr:nvCxnSpPr>
        <xdr:cNvPr id="135" name="直線コネクタ 134"/>
        <xdr:cNvCxnSpPr/>
      </xdr:nvCxnSpPr>
      <xdr:spPr>
        <a:xfrm>
          <a:off x="13893800" y="30498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4536</xdr:rowOff>
    </xdr:from>
    <xdr:to>
      <xdr:col>69</xdr:col>
      <xdr:colOff>92075</xdr:colOff>
      <xdr:row>17</xdr:row>
      <xdr:rowOff>135164</xdr:rowOff>
    </xdr:to>
    <xdr:cxnSp macro="">
      <xdr:nvCxnSpPr>
        <xdr:cNvPr id="138" name="直線コネクタ 137"/>
        <xdr:cNvCxnSpPr/>
      </xdr:nvCxnSpPr>
      <xdr:spPr>
        <a:xfrm>
          <a:off x="13004800" y="29191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1" name="フローチャート: 判断 140"/>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42" name="テキスト ボックス 141"/>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10886</xdr:rowOff>
    </xdr:from>
    <xdr:to>
      <xdr:col>82</xdr:col>
      <xdr:colOff>158750</xdr:colOff>
      <xdr:row>18</xdr:row>
      <xdr:rowOff>112486</xdr:rowOff>
    </xdr:to>
    <xdr:sp macro="" textlink="">
      <xdr:nvSpPr>
        <xdr:cNvPr id="148" name="楕円 147"/>
        <xdr:cNvSpPr/>
      </xdr:nvSpPr>
      <xdr:spPr>
        <a:xfrm>
          <a:off x="164592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154413</xdr:rowOff>
    </xdr:from>
    <xdr:ext cx="762000" cy="259045"/>
    <xdr:sp macro="" textlink="">
      <xdr:nvSpPr>
        <xdr:cNvPr id="149" name="物件費該当値テキスト"/>
        <xdr:cNvSpPr txBox="1"/>
      </xdr:nvSpPr>
      <xdr:spPr>
        <a:xfrm>
          <a:off x="165989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127907</xdr:rowOff>
    </xdr:from>
    <xdr:to>
      <xdr:col>78</xdr:col>
      <xdr:colOff>120650</xdr:colOff>
      <xdr:row>18</xdr:row>
      <xdr:rowOff>58057</xdr:rowOff>
    </xdr:to>
    <xdr:sp macro="" textlink="">
      <xdr:nvSpPr>
        <xdr:cNvPr id="150" name="楕円 149"/>
        <xdr:cNvSpPr/>
      </xdr:nvSpPr>
      <xdr:spPr>
        <a:xfrm>
          <a:off x="15621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42834</xdr:rowOff>
    </xdr:from>
    <xdr:ext cx="736600" cy="259045"/>
    <xdr:sp macro="" textlink="">
      <xdr:nvSpPr>
        <xdr:cNvPr id="151" name="テキスト ボックス 150"/>
        <xdr:cNvSpPr txBox="1"/>
      </xdr:nvSpPr>
      <xdr:spPr>
        <a:xfrm>
          <a:off x="15290800" y="312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10886</xdr:rowOff>
    </xdr:from>
    <xdr:to>
      <xdr:col>74</xdr:col>
      <xdr:colOff>31750</xdr:colOff>
      <xdr:row>18</xdr:row>
      <xdr:rowOff>112486</xdr:rowOff>
    </xdr:to>
    <xdr:sp macro="" textlink="">
      <xdr:nvSpPr>
        <xdr:cNvPr id="152" name="楕円 151"/>
        <xdr:cNvSpPr/>
      </xdr:nvSpPr>
      <xdr:spPr>
        <a:xfrm>
          <a:off x="14732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97263</xdr:rowOff>
    </xdr:from>
    <xdr:ext cx="762000" cy="259045"/>
    <xdr:sp macro="" textlink="">
      <xdr:nvSpPr>
        <xdr:cNvPr id="153" name="テキスト ボックス 152"/>
        <xdr:cNvSpPr txBox="1"/>
      </xdr:nvSpPr>
      <xdr:spPr>
        <a:xfrm>
          <a:off x="14401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84364</xdr:rowOff>
    </xdr:from>
    <xdr:to>
      <xdr:col>69</xdr:col>
      <xdr:colOff>142875</xdr:colOff>
      <xdr:row>18</xdr:row>
      <xdr:rowOff>14514</xdr:rowOff>
    </xdr:to>
    <xdr:sp macro="" textlink="">
      <xdr:nvSpPr>
        <xdr:cNvPr id="154" name="楕円 153"/>
        <xdr:cNvSpPr/>
      </xdr:nvSpPr>
      <xdr:spPr>
        <a:xfrm>
          <a:off x="13843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170741</xdr:rowOff>
    </xdr:from>
    <xdr:ext cx="762000" cy="259045"/>
    <xdr:sp macro="" textlink="">
      <xdr:nvSpPr>
        <xdr:cNvPr id="155" name="テキスト ボックス 154"/>
        <xdr:cNvSpPr txBox="1"/>
      </xdr:nvSpPr>
      <xdr:spPr>
        <a:xfrm>
          <a:off x="13512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56" name="楕円 155"/>
        <xdr:cNvSpPr/>
      </xdr:nvSpPr>
      <xdr:spPr>
        <a:xfrm>
          <a:off x="12954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57" name="テキスト ボックス 156"/>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障害福祉サービス給付費の増額などにより上昇傾向にあるものの、全国平均、岡山県平均、類似団体平均に比べ、平均を大きく下回っている。障害福祉については制度改正により支出の抑制を行うことを検討し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50800</xdr:rowOff>
    </xdr:to>
    <xdr:cxnSp macro="">
      <xdr:nvCxnSpPr>
        <xdr:cNvPr id="192" name="直線コネクタ 191"/>
        <xdr:cNvCxnSpPr/>
      </xdr:nvCxnSpPr>
      <xdr:spPr>
        <a:xfrm>
          <a:off x="3987800" y="930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29028</xdr:rowOff>
    </xdr:from>
    <xdr:to>
      <xdr:col>19</xdr:col>
      <xdr:colOff>187325</xdr:colOff>
      <xdr:row>54</xdr:row>
      <xdr:rowOff>50800</xdr:rowOff>
    </xdr:to>
    <xdr:cxnSp macro="">
      <xdr:nvCxnSpPr>
        <xdr:cNvPr id="195" name="直線コネクタ 194"/>
        <xdr:cNvCxnSpPr/>
      </xdr:nvCxnSpPr>
      <xdr:spPr>
        <a:xfrm>
          <a:off x="3098800" y="92873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29028</xdr:rowOff>
    </xdr:from>
    <xdr:to>
      <xdr:col>15</xdr:col>
      <xdr:colOff>98425</xdr:colOff>
      <xdr:row>54</xdr:row>
      <xdr:rowOff>105228</xdr:rowOff>
    </xdr:to>
    <xdr:cxnSp macro="">
      <xdr:nvCxnSpPr>
        <xdr:cNvPr id="198" name="直線コネクタ 197"/>
        <xdr:cNvCxnSpPr/>
      </xdr:nvCxnSpPr>
      <xdr:spPr>
        <a:xfrm flipV="1">
          <a:off x="2209800" y="92873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0" name="テキスト ボックス 199"/>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29028</xdr:rowOff>
    </xdr:from>
    <xdr:to>
      <xdr:col>11</xdr:col>
      <xdr:colOff>9525</xdr:colOff>
      <xdr:row>54</xdr:row>
      <xdr:rowOff>105228</xdr:rowOff>
    </xdr:to>
    <xdr:cxnSp macro="">
      <xdr:nvCxnSpPr>
        <xdr:cNvPr id="201" name="直線コネクタ 200"/>
        <xdr:cNvCxnSpPr/>
      </xdr:nvCxnSpPr>
      <xdr:spPr>
        <a:xfrm>
          <a:off x="1320800" y="92873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4" name="フローチャート: 判断 203"/>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5" name="テキスト ボックス 204"/>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11" name="楕円 210"/>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12"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13" name="楕円 212"/>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14" name="テキスト ボックス 213"/>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149678</xdr:rowOff>
    </xdr:from>
    <xdr:to>
      <xdr:col>15</xdr:col>
      <xdr:colOff>149225</xdr:colOff>
      <xdr:row>54</xdr:row>
      <xdr:rowOff>79828</xdr:rowOff>
    </xdr:to>
    <xdr:sp macro="" textlink="">
      <xdr:nvSpPr>
        <xdr:cNvPr id="215" name="楕円 214"/>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90005</xdr:rowOff>
    </xdr:from>
    <xdr:ext cx="762000" cy="259045"/>
    <xdr:sp macro="" textlink="">
      <xdr:nvSpPr>
        <xdr:cNvPr id="216" name="テキスト ボックス 215"/>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54428</xdr:rowOff>
    </xdr:from>
    <xdr:to>
      <xdr:col>11</xdr:col>
      <xdr:colOff>60325</xdr:colOff>
      <xdr:row>54</xdr:row>
      <xdr:rowOff>156028</xdr:rowOff>
    </xdr:to>
    <xdr:sp macro="" textlink="">
      <xdr:nvSpPr>
        <xdr:cNvPr id="217" name="楕円 216"/>
        <xdr:cNvSpPr/>
      </xdr:nvSpPr>
      <xdr:spPr>
        <a:xfrm>
          <a:off x="2159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166205</xdr:rowOff>
    </xdr:from>
    <xdr:ext cx="762000" cy="259045"/>
    <xdr:sp macro="" textlink="">
      <xdr:nvSpPr>
        <xdr:cNvPr id="218" name="テキスト ボックス 217"/>
        <xdr:cNvSpPr txBox="1"/>
      </xdr:nvSpPr>
      <xdr:spPr>
        <a:xfrm>
          <a:off x="1828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149678</xdr:rowOff>
    </xdr:from>
    <xdr:to>
      <xdr:col>6</xdr:col>
      <xdr:colOff>171450</xdr:colOff>
      <xdr:row>54</xdr:row>
      <xdr:rowOff>79828</xdr:rowOff>
    </xdr:to>
    <xdr:sp macro="" textlink="">
      <xdr:nvSpPr>
        <xdr:cNvPr id="219" name="楕円 218"/>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90005</xdr:rowOff>
    </xdr:from>
    <xdr:ext cx="762000" cy="259045"/>
    <xdr:sp macro="" textlink="">
      <xdr:nvSpPr>
        <xdr:cNvPr id="220" name="テキスト ボックス 219"/>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岡山県平均、類似団体平均を上回っている。公営事業会計への繰出金が増額となったことが主な要因である。令和２年度より簡易水道事業特別会計の水道事業への統合や下水道事業特別会計の公営企業会計への移行により減額見込みではあるが、各事業においては独立採算の原則に立ち返った健全運営を一層推進す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58</xdr:row>
      <xdr:rowOff>58420</xdr:rowOff>
    </xdr:to>
    <xdr:cxnSp macro="">
      <xdr:nvCxnSpPr>
        <xdr:cNvPr id="253" name="直線コネクタ 252"/>
        <xdr:cNvCxnSpPr/>
      </xdr:nvCxnSpPr>
      <xdr:spPr>
        <a:xfrm>
          <a:off x="15671800" y="99339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27957</xdr:rowOff>
    </xdr:from>
    <xdr:ext cx="762000" cy="259045"/>
    <xdr:sp macro="" textlink="">
      <xdr:nvSpPr>
        <xdr:cNvPr id="254" name="その他平均値テキスト"/>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58</xdr:row>
      <xdr:rowOff>58420</xdr:rowOff>
    </xdr:to>
    <xdr:cxnSp macro="">
      <xdr:nvCxnSpPr>
        <xdr:cNvPr id="256" name="直線コネクタ 255"/>
        <xdr:cNvCxnSpPr/>
      </xdr:nvCxnSpPr>
      <xdr:spPr>
        <a:xfrm flipV="1">
          <a:off x="14782800" y="9933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8" name="テキスト ボックス 257"/>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27940</xdr:rowOff>
    </xdr:from>
    <xdr:to>
      <xdr:col>73</xdr:col>
      <xdr:colOff>180975</xdr:colOff>
      <xdr:row>58</xdr:row>
      <xdr:rowOff>58420</xdr:rowOff>
    </xdr:to>
    <xdr:cxnSp macro="">
      <xdr:nvCxnSpPr>
        <xdr:cNvPr id="259" name="直線コネクタ 258"/>
        <xdr:cNvCxnSpPr/>
      </xdr:nvCxnSpPr>
      <xdr:spPr>
        <a:xfrm>
          <a:off x="13893800" y="9972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61" name="テキスト ボックス 260"/>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58</xdr:row>
      <xdr:rowOff>27940</xdr:rowOff>
    </xdr:to>
    <xdr:cxnSp macro="">
      <xdr:nvCxnSpPr>
        <xdr:cNvPr id="262" name="直線コネクタ 261"/>
        <xdr:cNvCxnSpPr/>
      </xdr:nvCxnSpPr>
      <xdr:spPr>
        <a:xfrm>
          <a:off x="13004800" y="98806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4" name="テキスト ボックス 263"/>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xdr:rowOff>
    </xdr:from>
    <xdr:to>
      <xdr:col>82</xdr:col>
      <xdr:colOff>158750</xdr:colOff>
      <xdr:row>58</xdr:row>
      <xdr:rowOff>109220</xdr:rowOff>
    </xdr:to>
    <xdr:sp macro="" textlink="">
      <xdr:nvSpPr>
        <xdr:cNvPr id="272" name="楕円 271"/>
        <xdr:cNvSpPr/>
      </xdr:nvSpPr>
      <xdr:spPr>
        <a:xfrm>
          <a:off x="16459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151147</xdr:rowOff>
    </xdr:from>
    <xdr:ext cx="762000" cy="259045"/>
    <xdr:sp macro="" textlink="">
      <xdr:nvSpPr>
        <xdr:cNvPr id="273" name="その他該当値テキスト"/>
        <xdr:cNvSpPr txBox="1"/>
      </xdr:nvSpPr>
      <xdr:spPr>
        <a:xfrm>
          <a:off x="16598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110490</xdr:rowOff>
    </xdr:from>
    <xdr:to>
      <xdr:col>78</xdr:col>
      <xdr:colOff>120650</xdr:colOff>
      <xdr:row>58</xdr:row>
      <xdr:rowOff>40640</xdr:rowOff>
    </xdr:to>
    <xdr:sp macro="" textlink="">
      <xdr:nvSpPr>
        <xdr:cNvPr id="274" name="楕円 273"/>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75" name="テキスト ボックス 274"/>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xdr:rowOff>
    </xdr:from>
    <xdr:to>
      <xdr:col>74</xdr:col>
      <xdr:colOff>31750</xdr:colOff>
      <xdr:row>58</xdr:row>
      <xdr:rowOff>109220</xdr:rowOff>
    </xdr:to>
    <xdr:sp macro="" textlink="">
      <xdr:nvSpPr>
        <xdr:cNvPr id="276" name="楕円 275"/>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93997</xdr:rowOff>
    </xdr:from>
    <xdr:ext cx="762000" cy="259045"/>
    <xdr:sp macro="" textlink="">
      <xdr:nvSpPr>
        <xdr:cNvPr id="277" name="テキスト ボックス 276"/>
        <xdr:cNvSpPr txBox="1"/>
      </xdr:nvSpPr>
      <xdr:spPr>
        <a:xfrm>
          <a:off x="14401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148590</xdr:rowOff>
    </xdr:from>
    <xdr:to>
      <xdr:col>69</xdr:col>
      <xdr:colOff>142875</xdr:colOff>
      <xdr:row>58</xdr:row>
      <xdr:rowOff>78740</xdr:rowOff>
    </xdr:to>
    <xdr:sp macro="" textlink="">
      <xdr:nvSpPr>
        <xdr:cNvPr id="278" name="楕円 277"/>
        <xdr:cNvSpPr/>
      </xdr:nvSpPr>
      <xdr:spPr>
        <a:xfrm>
          <a:off x="13843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63517</xdr:rowOff>
    </xdr:from>
    <xdr:ext cx="762000" cy="259045"/>
    <xdr:sp macro="" textlink="">
      <xdr:nvSpPr>
        <xdr:cNvPr id="279" name="テキスト ボックス 278"/>
        <xdr:cNvSpPr txBox="1"/>
      </xdr:nvSpPr>
      <xdr:spPr>
        <a:xfrm>
          <a:off x="13512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80" name="楕円 279"/>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81" name="テキスト ボックス 280"/>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岡山県平均、類似団体平均を下回っている。これは合併後、報償費や補助費の一斉見直しを行い５％～１５％の縮減を行ってきたことによる。今後も各補助金の見直しを行い、適正な執行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24130</xdr:rowOff>
    </xdr:from>
    <xdr:to>
      <xdr:col>82</xdr:col>
      <xdr:colOff>107950</xdr:colOff>
      <xdr:row>35</xdr:row>
      <xdr:rowOff>33274</xdr:rowOff>
    </xdr:to>
    <xdr:cxnSp macro="">
      <xdr:nvCxnSpPr>
        <xdr:cNvPr id="311" name="直線コネクタ 310"/>
        <xdr:cNvCxnSpPr/>
      </xdr:nvCxnSpPr>
      <xdr:spPr>
        <a:xfrm flipV="1">
          <a:off x="15671800" y="60248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33274</xdr:rowOff>
    </xdr:from>
    <xdr:to>
      <xdr:col>78</xdr:col>
      <xdr:colOff>69850</xdr:colOff>
      <xdr:row>35</xdr:row>
      <xdr:rowOff>37846</xdr:rowOff>
    </xdr:to>
    <xdr:cxnSp macro="">
      <xdr:nvCxnSpPr>
        <xdr:cNvPr id="314" name="直線コネクタ 313"/>
        <xdr:cNvCxnSpPr/>
      </xdr:nvCxnSpPr>
      <xdr:spPr>
        <a:xfrm flipV="1">
          <a:off x="14782800" y="6034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37846</xdr:rowOff>
    </xdr:from>
    <xdr:to>
      <xdr:col>73</xdr:col>
      <xdr:colOff>180975</xdr:colOff>
      <xdr:row>35</xdr:row>
      <xdr:rowOff>69850</xdr:rowOff>
    </xdr:to>
    <xdr:cxnSp macro="">
      <xdr:nvCxnSpPr>
        <xdr:cNvPr id="317" name="直線コネクタ 316"/>
        <xdr:cNvCxnSpPr/>
      </xdr:nvCxnSpPr>
      <xdr:spPr>
        <a:xfrm flipV="1">
          <a:off x="13893800" y="60385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51562</xdr:rowOff>
    </xdr:from>
    <xdr:to>
      <xdr:col>69</xdr:col>
      <xdr:colOff>92075</xdr:colOff>
      <xdr:row>35</xdr:row>
      <xdr:rowOff>69850</xdr:rowOff>
    </xdr:to>
    <xdr:cxnSp macro="">
      <xdr:nvCxnSpPr>
        <xdr:cNvPr id="320" name="直線コネクタ 319"/>
        <xdr:cNvCxnSpPr/>
      </xdr:nvCxnSpPr>
      <xdr:spPr>
        <a:xfrm>
          <a:off x="13004800" y="60523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3" name="フローチャート: 判断 322"/>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93997</xdr:rowOff>
    </xdr:from>
    <xdr:ext cx="762000" cy="259045"/>
    <xdr:sp macro="" textlink="">
      <xdr:nvSpPr>
        <xdr:cNvPr id="324" name="テキスト ボックス 323"/>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144780</xdr:rowOff>
    </xdr:from>
    <xdr:to>
      <xdr:col>82</xdr:col>
      <xdr:colOff>158750</xdr:colOff>
      <xdr:row>35</xdr:row>
      <xdr:rowOff>74930</xdr:rowOff>
    </xdr:to>
    <xdr:sp macro="" textlink="">
      <xdr:nvSpPr>
        <xdr:cNvPr id="330" name="楕円 329"/>
        <xdr:cNvSpPr/>
      </xdr:nvSpPr>
      <xdr:spPr>
        <a:xfrm>
          <a:off x="16459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161307</xdr:rowOff>
    </xdr:from>
    <xdr:ext cx="762000" cy="259045"/>
    <xdr:sp macro="" textlink="">
      <xdr:nvSpPr>
        <xdr:cNvPr id="331" name="補助費等該当値テキスト"/>
        <xdr:cNvSpPr txBox="1"/>
      </xdr:nvSpPr>
      <xdr:spPr>
        <a:xfrm>
          <a:off x="16598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153924</xdr:rowOff>
    </xdr:from>
    <xdr:to>
      <xdr:col>78</xdr:col>
      <xdr:colOff>120650</xdr:colOff>
      <xdr:row>35</xdr:row>
      <xdr:rowOff>84074</xdr:rowOff>
    </xdr:to>
    <xdr:sp macro="" textlink="">
      <xdr:nvSpPr>
        <xdr:cNvPr id="332" name="楕円 331"/>
        <xdr:cNvSpPr/>
      </xdr:nvSpPr>
      <xdr:spPr>
        <a:xfrm>
          <a:off x="15621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94251</xdr:rowOff>
    </xdr:from>
    <xdr:ext cx="736600" cy="259045"/>
    <xdr:sp macro="" textlink="">
      <xdr:nvSpPr>
        <xdr:cNvPr id="333" name="テキスト ボックス 332"/>
        <xdr:cNvSpPr txBox="1"/>
      </xdr:nvSpPr>
      <xdr:spPr>
        <a:xfrm>
          <a:off x="15290800" y="575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158496</xdr:rowOff>
    </xdr:from>
    <xdr:to>
      <xdr:col>74</xdr:col>
      <xdr:colOff>31750</xdr:colOff>
      <xdr:row>35</xdr:row>
      <xdr:rowOff>88646</xdr:rowOff>
    </xdr:to>
    <xdr:sp macro="" textlink="">
      <xdr:nvSpPr>
        <xdr:cNvPr id="334" name="楕円 333"/>
        <xdr:cNvSpPr/>
      </xdr:nvSpPr>
      <xdr:spPr>
        <a:xfrm>
          <a:off x="14732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98823</xdr:rowOff>
    </xdr:from>
    <xdr:ext cx="762000" cy="259045"/>
    <xdr:sp macro="" textlink="">
      <xdr:nvSpPr>
        <xdr:cNvPr id="335" name="テキスト ボックス 334"/>
        <xdr:cNvSpPr txBox="1"/>
      </xdr:nvSpPr>
      <xdr:spPr>
        <a:xfrm>
          <a:off x="14401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19050</xdr:rowOff>
    </xdr:from>
    <xdr:to>
      <xdr:col>69</xdr:col>
      <xdr:colOff>142875</xdr:colOff>
      <xdr:row>35</xdr:row>
      <xdr:rowOff>120650</xdr:rowOff>
    </xdr:to>
    <xdr:sp macro="" textlink="">
      <xdr:nvSpPr>
        <xdr:cNvPr id="336" name="楕円 335"/>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37" name="テキスト ボックス 336"/>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xdr:rowOff>
    </xdr:from>
    <xdr:to>
      <xdr:col>65</xdr:col>
      <xdr:colOff>53975</xdr:colOff>
      <xdr:row>35</xdr:row>
      <xdr:rowOff>102362</xdr:rowOff>
    </xdr:to>
    <xdr:sp macro="" textlink="">
      <xdr:nvSpPr>
        <xdr:cNvPr id="338" name="楕円 337"/>
        <xdr:cNvSpPr/>
      </xdr:nvSpPr>
      <xdr:spPr>
        <a:xfrm>
          <a:off x="12954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112539</xdr:rowOff>
    </xdr:from>
    <xdr:ext cx="762000" cy="259045"/>
    <xdr:sp macro="" textlink="">
      <xdr:nvSpPr>
        <xdr:cNvPr id="339" name="テキスト ボックス 338"/>
        <xdr:cNvSpPr txBox="1"/>
      </xdr:nvSpPr>
      <xdr:spPr>
        <a:xfrm>
          <a:off x="12623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岡山県平均、類似団体平均を大きく上回っている。これは、市庁舎や複合施設の建設など、近年大型事業が続いていることや平成３０年７月豪雨に係る災害復旧事業の影響が考えられ、今後も増加する見込みにある。普通建設事業費充当の地方債発行額については、財政運営適正化計画に基づく計画的な発行を遵守する必要があ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75</xdr:row>
      <xdr:rowOff>142240</xdr:rowOff>
    </xdr:to>
    <xdr:cxnSp macro="">
      <xdr:nvCxnSpPr>
        <xdr:cNvPr id="371" name="直線コネクタ 370"/>
        <xdr:cNvCxnSpPr/>
      </xdr:nvCxnSpPr>
      <xdr:spPr>
        <a:xfrm flipV="1">
          <a:off x="3987800" y="129971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132715</xdr:rowOff>
    </xdr:from>
    <xdr:to>
      <xdr:col>19</xdr:col>
      <xdr:colOff>187325</xdr:colOff>
      <xdr:row>75</xdr:row>
      <xdr:rowOff>142240</xdr:rowOff>
    </xdr:to>
    <xdr:cxnSp macro="">
      <xdr:nvCxnSpPr>
        <xdr:cNvPr id="374" name="直線コネクタ 373"/>
        <xdr:cNvCxnSpPr/>
      </xdr:nvCxnSpPr>
      <xdr:spPr>
        <a:xfrm>
          <a:off x="3098800" y="1299146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6" name="テキスト ボックス 375"/>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109855</xdr:rowOff>
    </xdr:from>
    <xdr:to>
      <xdr:col>15</xdr:col>
      <xdr:colOff>98425</xdr:colOff>
      <xdr:row>75</xdr:row>
      <xdr:rowOff>132715</xdr:rowOff>
    </xdr:to>
    <xdr:cxnSp macro="">
      <xdr:nvCxnSpPr>
        <xdr:cNvPr id="377" name="直線コネクタ 376"/>
        <xdr:cNvCxnSpPr/>
      </xdr:nvCxnSpPr>
      <xdr:spPr>
        <a:xfrm>
          <a:off x="2209800" y="129686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81297</xdr:rowOff>
    </xdr:from>
    <xdr:ext cx="762000" cy="259045"/>
    <xdr:sp macro="" textlink="">
      <xdr:nvSpPr>
        <xdr:cNvPr id="379" name="テキスト ボックス 378"/>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86995</xdr:rowOff>
    </xdr:from>
    <xdr:to>
      <xdr:col>11</xdr:col>
      <xdr:colOff>9525</xdr:colOff>
      <xdr:row>75</xdr:row>
      <xdr:rowOff>109855</xdr:rowOff>
    </xdr:to>
    <xdr:cxnSp macro="">
      <xdr:nvCxnSpPr>
        <xdr:cNvPr id="380" name="直線コネクタ 379"/>
        <xdr:cNvCxnSpPr/>
      </xdr:nvCxnSpPr>
      <xdr:spPr>
        <a:xfrm>
          <a:off x="1320800" y="129457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120015</xdr:rowOff>
    </xdr:from>
    <xdr:to>
      <xdr:col>6</xdr:col>
      <xdr:colOff>171450</xdr:colOff>
      <xdr:row>75</xdr:row>
      <xdr:rowOff>50165</xdr:rowOff>
    </xdr:to>
    <xdr:sp macro="" textlink="">
      <xdr:nvSpPr>
        <xdr:cNvPr id="383" name="フローチャート: 判断 382"/>
        <xdr:cNvSpPr/>
      </xdr:nvSpPr>
      <xdr:spPr>
        <a:xfrm>
          <a:off x="1270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60342</xdr:rowOff>
    </xdr:from>
    <xdr:ext cx="762000" cy="259045"/>
    <xdr:sp macro="" textlink="">
      <xdr:nvSpPr>
        <xdr:cNvPr id="384" name="テキスト ボックス 383"/>
        <xdr:cNvSpPr txBox="1"/>
      </xdr:nvSpPr>
      <xdr:spPr>
        <a:xfrm>
          <a:off x="939800" y="125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87630</xdr:rowOff>
    </xdr:from>
    <xdr:to>
      <xdr:col>24</xdr:col>
      <xdr:colOff>76200</xdr:colOff>
      <xdr:row>76</xdr:row>
      <xdr:rowOff>17780</xdr:rowOff>
    </xdr:to>
    <xdr:sp macro="" textlink="">
      <xdr:nvSpPr>
        <xdr:cNvPr id="390" name="楕円 389"/>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59707</xdr:rowOff>
    </xdr:from>
    <xdr:ext cx="762000" cy="259045"/>
    <xdr:sp macro="" textlink="">
      <xdr:nvSpPr>
        <xdr:cNvPr id="391" name="公債費該当値テキスト"/>
        <xdr:cNvSpPr txBox="1"/>
      </xdr:nvSpPr>
      <xdr:spPr>
        <a:xfrm>
          <a:off x="49149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91440</xdr:rowOff>
    </xdr:from>
    <xdr:to>
      <xdr:col>20</xdr:col>
      <xdr:colOff>38100</xdr:colOff>
      <xdr:row>76</xdr:row>
      <xdr:rowOff>21589</xdr:rowOff>
    </xdr:to>
    <xdr:sp macro="" textlink="">
      <xdr:nvSpPr>
        <xdr:cNvPr id="392" name="楕円 391"/>
        <xdr:cNvSpPr/>
      </xdr:nvSpPr>
      <xdr:spPr>
        <a:xfrm>
          <a:off x="3937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6366</xdr:rowOff>
    </xdr:from>
    <xdr:ext cx="736600" cy="259045"/>
    <xdr:sp macro="" textlink="">
      <xdr:nvSpPr>
        <xdr:cNvPr id="393" name="テキスト ボックス 392"/>
        <xdr:cNvSpPr txBox="1"/>
      </xdr:nvSpPr>
      <xdr:spPr>
        <a:xfrm>
          <a:off x="3606800" y="13036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81915</xdr:rowOff>
    </xdr:from>
    <xdr:to>
      <xdr:col>15</xdr:col>
      <xdr:colOff>149225</xdr:colOff>
      <xdr:row>76</xdr:row>
      <xdr:rowOff>12064</xdr:rowOff>
    </xdr:to>
    <xdr:sp macro="" textlink="">
      <xdr:nvSpPr>
        <xdr:cNvPr id="394" name="楕円 393"/>
        <xdr:cNvSpPr/>
      </xdr:nvSpPr>
      <xdr:spPr>
        <a:xfrm>
          <a:off x="3048000" y="12940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168291</xdr:rowOff>
    </xdr:from>
    <xdr:ext cx="762000" cy="259045"/>
    <xdr:sp macro="" textlink="">
      <xdr:nvSpPr>
        <xdr:cNvPr id="395" name="テキスト ボックス 394"/>
        <xdr:cNvSpPr txBox="1"/>
      </xdr:nvSpPr>
      <xdr:spPr>
        <a:xfrm>
          <a:off x="2717800" y="1302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59055</xdr:rowOff>
    </xdr:from>
    <xdr:to>
      <xdr:col>11</xdr:col>
      <xdr:colOff>60325</xdr:colOff>
      <xdr:row>75</xdr:row>
      <xdr:rowOff>160655</xdr:rowOff>
    </xdr:to>
    <xdr:sp macro="" textlink="">
      <xdr:nvSpPr>
        <xdr:cNvPr id="396" name="楕円 395"/>
        <xdr:cNvSpPr/>
      </xdr:nvSpPr>
      <xdr:spPr>
        <a:xfrm>
          <a:off x="21590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145432</xdr:rowOff>
    </xdr:from>
    <xdr:ext cx="762000" cy="259045"/>
    <xdr:sp macro="" textlink="">
      <xdr:nvSpPr>
        <xdr:cNvPr id="397" name="テキスト ボックス 396"/>
        <xdr:cNvSpPr txBox="1"/>
      </xdr:nvSpPr>
      <xdr:spPr>
        <a:xfrm>
          <a:off x="1828800" y="130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36195</xdr:rowOff>
    </xdr:from>
    <xdr:to>
      <xdr:col>6</xdr:col>
      <xdr:colOff>171450</xdr:colOff>
      <xdr:row>75</xdr:row>
      <xdr:rowOff>137795</xdr:rowOff>
    </xdr:to>
    <xdr:sp macro="" textlink="">
      <xdr:nvSpPr>
        <xdr:cNvPr id="398" name="楕円 397"/>
        <xdr:cNvSpPr/>
      </xdr:nvSpPr>
      <xdr:spPr>
        <a:xfrm>
          <a:off x="1270000" y="128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122572</xdr:rowOff>
    </xdr:from>
    <xdr:ext cx="762000" cy="259045"/>
    <xdr:sp macro="" textlink="">
      <xdr:nvSpPr>
        <xdr:cNvPr id="399" name="テキスト ボックス 398"/>
        <xdr:cNvSpPr txBox="1"/>
      </xdr:nvSpPr>
      <xdr:spPr>
        <a:xfrm>
          <a:off x="939800" y="12981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岡山県平均、類似団体平均を下回っているが、今後の一般財源の減少に備え、より一層の効率化を図る必要がある。行政運営の効率化、行政関与の必要性等を考慮のうえ、民間委託についても再検討を行い行政のスリム化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124714</xdr:rowOff>
    </xdr:from>
    <xdr:to>
      <xdr:col>82</xdr:col>
      <xdr:colOff>107950</xdr:colOff>
      <xdr:row>76</xdr:row>
      <xdr:rowOff>44704</xdr:rowOff>
    </xdr:to>
    <xdr:cxnSp macro="">
      <xdr:nvCxnSpPr>
        <xdr:cNvPr id="430" name="直線コネクタ 429"/>
        <xdr:cNvCxnSpPr/>
      </xdr:nvCxnSpPr>
      <xdr:spPr>
        <a:xfrm>
          <a:off x="15671800" y="1298346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1"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124714</xdr:rowOff>
    </xdr:from>
    <xdr:to>
      <xdr:col>78</xdr:col>
      <xdr:colOff>69850</xdr:colOff>
      <xdr:row>76</xdr:row>
      <xdr:rowOff>30987</xdr:rowOff>
    </xdr:to>
    <xdr:cxnSp macro="">
      <xdr:nvCxnSpPr>
        <xdr:cNvPr id="433" name="直線コネクタ 432"/>
        <xdr:cNvCxnSpPr/>
      </xdr:nvCxnSpPr>
      <xdr:spPr>
        <a:xfrm flipV="1">
          <a:off x="14782800" y="12983464"/>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5" name="テキスト ボックス 434"/>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17272</xdr:rowOff>
    </xdr:from>
    <xdr:to>
      <xdr:col>73</xdr:col>
      <xdr:colOff>180975</xdr:colOff>
      <xdr:row>76</xdr:row>
      <xdr:rowOff>30987</xdr:rowOff>
    </xdr:to>
    <xdr:cxnSp macro="">
      <xdr:nvCxnSpPr>
        <xdr:cNvPr id="436" name="直線コネクタ 435"/>
        <xdr:cNvCxnSpPr/>
      </xdr:nvCxnSpPr>
      <xdr:spPr>
        <a:xfrm>
          <a:off x="13893800" y="130474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8" name="テキスト ボックス 437"/>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159004</xdr:rowOff>
    </xdr:from>
    <xdr:to>
      <xdr:col>69</xdr:col>
      <xdr:colOff>92075</xdr:colOff>
      <xdr:row>76</xdr:row>
      <xdr:rowOff>17272</xdr:rowOff>
    </xdr:to>
    <xdr:cxnSp macro="">
      <xdr:nvCxnSpPr>
        <xdr:cNvPr id="439" name="直線コネクタ 438"/>
        <xdr:cNvCxnSpPr/>
      </xdr:nvCxnSpPr>
      <xdr:spPr>
        <a:xfrm>
          <a:off x="13004800" y="12846304"/>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1" name="テキスト ボックス 440"/>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2" name="フローチャート: 判断 441"/>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169435</xdr:rowOff>
    </xdr:from>
    <xdr:ext cx="762000" cy="259045"/>
    <xdr:sp macro="" textlink="">
      <xdr:nvSpPr>
        <xdr:cNvPr id="443" name="テキスト ボックス 442"/>
        <xdr:cNvSpPr txBox="1"/>
      </xdr:nvSpPr>
      <xdr:spPr>
        <a:xfrm>
          <a:off x="12623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165354</xdr:rowOff>
    </xdr:from>
    <xdr:to>
      <xdr:col>82</xdr:col>
      <xdr:colOff>158750</xdr:colOff>
      <xdr:row>76</xdr:row>
      <xdr:rowOff>95504</xdr:rowOff>
    </xdr:to>
    <xdr:sp macro="" textlink="">
      <xdr:nvSpPr>
        <xdr:cNvPr id="449" name="楕円 448"/>
        <xdr:cNvSpPr/>
      </xdr:nvSpPr>
      <xdr:spPr>
        <a:xfrm>
          <a:off x="16459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10431</xdr:rowOff>
    </xdr:from>
    <xdr:ext cx="762000" cy="259045"/>
    <xdr:sp macro="" textlink="">
      <xdr:nvSpPr>
        <xdr:cNvPr id="450" name="公債費以外該当値テキスト"/>
        <xdr:cNvSpPr txBox="1"/>
      </xdr:nvSpPr>
      <xdr:spPr>
        <a:xfrm>
          <a:off x="16598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73914</xdr:rowOff>
    </xdr:from>
    <xdr:to>
      <xdr:col>78</xdr:col>
      <xdr:colOff>120650</xdr:colOff>
      <xdr:row>76</xdr:row>
      <xdr:rowOff>4065</xdr:rowOff>
    </xdr:to>
    <xdr:sp macro="" textlink="">
      <xdr:nvSpPr>
        <xdr:cNvPr id="451" name="楕円 450"/>
        <xdr:cNvSpPr/>
      </xdr:nvSpPr>
      <xdr:spPr>
        <a:xfrm>
          <a:off x="15621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14241</xdr:rowOff>
    </xdr:from>
    <xdr:ext cx="736600" cy="259045"/>
    <xdr:sp macro="" textlink="">
      <xdr:nvSpPr>
        <xdr:cNvPr id="452" name="テキスト ボックス 451"/>
        <xdr:cNvSpPr txBox="1"/>
      </xdr:nvSpPr>
      <xdr:spPr>
        <a:xfrm>
          <a:off x="15290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151637</xdr:rowOff>
    </xdr:from>
    <xdr:to>
      <xdr:col>74</xdr:col>
      <xdr:colOff>31750</xdr:colOff>
      <xdr:row>76</xdr:row>
      <xdr:rowOff>81787</xdr:rowOff>
    </xdr:to>
    <xdr:sp macro="" textlink="">
      <xdr:nvSpPr>
        <xdr:cNvPr id="453" name="楕円 452"/>
        <xdr:cNvSpPr/>
      </xdr:nvSpPr>
      <xdr:spPr>
        <a:xfrm>
          <a:off x="14732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54" name="テキスト ボックス 453"/>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137922</xdr:rowOff>
    </xdr:from>
    <xdr:to>
      <xdr:col>69</xdr:col>
      <xdr:colOff>142875</xdr:colOff>
      <xdr:row>76</xdr:row>
      <xdr:rowOff>68072</xdr:rowOff>
    </xdr:to>
    <xdr:sp macro="" textlink="">
      <xdr:nvSpPr>
        <xdr:cNvPr id="455" name="楕円 454"/>
        <xdr:cNvSpPr/>
      </xdr:nvSpPr>
      <xdr:spPr>
        <a:xfrm>
          <a:off x="13843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78249</xdr:rowOff>
    </xdr:from>
    <xdr:ext cx="762000" cy="259045"/>
    <xdr:sp macro="" textlink="">
      <xdr:nvSpPr>
        <xdr:cNvPr id="456" name="テキスト ボックス 455"/>
        <xdr:cNvSpPr txBox="1"/>
      </xdr:nvSpPr>
      <xdr:spPr>
        <a:xfrm>
          <a:off x="13512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108204</xdr:rowOff>
    </xdr:from>
    <xdr:to>
      <xdr:col>65</xdr:col>
      <xdr:colOff>53975</xdr:colOff>
      <xdr:row>75</xdr:row>
      <xdr:rowOff>38354</xdr:rowOff>
    </xdr:to>
    <xdr:sp macro="" textlink="">
      <xdr:nvSpPr>
        <xdr:cNvPr id="457" name="楕円 456"/>
        <xdr:cNvSpPr/>
      </xdr:nvSpPr>
      <xdr:spPr>
        <a:xfrm>
          <a:off x="12954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48531</xdr:rowOff>
    </xdr:from>
    <xdr:ext cx="762000" cy="259045"/>
    <xdr:sp macro="" textlink="">
      <xdr:nvSpPr>
        <xdr:cNvPr id="458" name="テキスト ボックス 457"/>
        <xdr:cNvSpPr txBox="1"/>
      </xdr:nvSpPr>
      <xdr:spPr>
        <a:xfrm>
          <a:off x="12623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99530</xdr:rowOff>
    </xdr:from>
    <xdr:to>
      <xdr:col>29</xdr:col>
      <xdr:colOff>127000</xdr:colOff>
      <xdr:row>13</xdr:row>
      <xdr:rowOff>125171</xdr:rowOff>
    </xdr:to>
    <xdr:cxnSp macro="">
      <xdr:nvCxnSpPr>
        <xdr:cNvPr id="50" name="直線コネクタ 49"/>
        <xdr:cNvCxnSpPr/>
      </xdr:nvCxnSpPr>
      <xdr:spPr bwMode="auto">
        <a:xfrm>
          <a:off x="5003800" y="2376005"/>
          <a:ext cx="647700" cy="25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99530</xdr:rowOff>
    </xdr:from>
    <xdr:to>
      <xdr:col>26</xdr:col>
      <xdr:colOff>50800</xdr:colOff>
      <xdr:row>14</xdr:row>
      <xdr:rowOff>6083</xdr:rowOff>
    </xdr:to>
    <xdr:cxnSp macro="">
      <xdr:nvCxnSpPr>
        <xdr:cNvPr id="53" name="直線コネクタ 52"/>
        <xdr:cNvCxnSpPr/>
      </xdr:nvCxnSpPr>
      <xdr:spPr bwMode="auto">
        <a:xfrm flipV="1">
          <a:off x="4305300" y="2376005"/>
          <a:ext cx="698500" cy="78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6083</xdr:rowOff>
    </xdr:from>
    <xdr:to>
      <xdr:col>22</xdr:col>
      <xdr:colOff>114300</xdr:colOff>
      <xdr:row>14</xdr:row>
      <xdr:rowOff>57887</xdr:rowOff>
    </xdr:to>
    <xdr:cxnSp macro="">
      <xdr:nvCxnSpPr>
        <xdr:cNvPr id="56" name="直線コネクタ 55"/>
        <xdr:cNvCxnSpPr/>
      </xdr:nvCxnSpPr>
      <xdr:spPr bwMode="auto">
        <a:xfrm flipV="1">
          <a:off x="3606800" y="2454008"/>
          <a:ext cx="698500" cy="51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57887</xdr:rowOff>
    </xdr:from>
    <xdr:to>
      <xdr:col>18</xdr:col>
      <xdr:colOff>177800</xdr:colOff>
      <xdr:row>14</xdr:row>
      <xdr:rowOff>77445</xdr:rowOff>
    </xdr:to>
    <xdr:cxnSp macro="">
      <xdr:nvCxnSpPr>
        <xdr:cNvPr id="59" name="直線コネクタ 58"/>
        <xdr:cNvCxnSpPr/>
      </xdr:nvCxnSpPr>
      <xdr:spPr bwMode="auto">
        <a:xfrm flipV="1">
          <a:off x="2908300" y="2505812"/>
          <a:ext cx="698500" cy="19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70244</xdr:rowOff>
    </xdr:from>
    <xdr:to>
      <xdr:col>15</xdr:col>
      <xdr:colOff>101600</xdr:colOff>
      <xdr:row>18</xdr:row>
      <xdr:rowOff>394</xdr:rowOff>
    </xdr:to>
    <xdr:sp macro="" textlink="">
      <xdr:nvSpPr>
        <xdr:cNvPr id="62" name="フローチャート: 判断 61"/>
        <xdr:cNvSpPr/>
      </xdr:nvSpPr>
      <xdr:spPr bwMode="auto">
        <a:xfrm>
          <a:off x="28575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156621</xdr:rowOff>
    </xdr:from>
    <xdr:ext cx="762000" cy="259045"/>
    <xdr:sp macro="" textlink="">
      <xdr:nvSpPr>
        <xdr:cNvPr id="63" name="テキスト ボックス 62"/>
        <xdr:cNvSpPr txBox="1"/>
      </xdr:nvSpPr>
      <xdr:spPr>
        <a:xfrm>
          <a:off x="2527300" y="311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74371</xdr:rowOff>
    </xdr:from>
    <xdr:to>
      <xdr:col>29</xdr:col>
      <xdr:colOff>177800</xdr:colOff>
      <xdr:row>14</xdr:row>
      <xdr:rowOff>4521</xdr:rowOff>
    </xdr:to>
    <xdr:sp macro="" textlink="">
      <xdr:nvSpPr>
        <xdr:cNvPr id="69" name="楕円 68"/>
        <xdr:cNvSpPr/>
      </xdr:nvSpPr>
      <xdr:spPr bwMode="auto">
        <a:xfrm>
          <a:off x="5600700" y="2350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90898</xdr:rowOff>
    </xdr:from>
    <xdr:ext cx="762000" cy="259045"/>
    <xdr:sp macro="" textlink="">
      <xdr:nvSpPr>
        <xdr:cNvPr id="70" name="人口1人当たり決算額の推移該当値テキスト130"/>
        <xdr:cNvSpPr txBox="1"/>
      </xdr:nvSpPr>
      <xdr:spPr>
        <a:xfrm>
          <a:off x="5740400" y="219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48730</xdr:rowOff>
    </xdr:from>
    <xdr:to>
      <xdr:col>26</xdr:col>
      <xdr:colOff>101600</xdr:colOff>
      <xdr:row>13</xdr:row>
      <xdr:rowOff>150330</xdr:rowOff>
    </xdr:to>
    <xdr:sp macro="" textlink="">
      <xdr:nvSpPr>
        <xdr:cNvPr id="71" name="楕円 70"/>
        <xdr:cNvSpPr/>
      </xdr:nvSpPr>
      <xdr:spPr bwMode="auto">
        <a:xfrm>
          <a:off x="4953000" y="2325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160507</xdr:rowOff>
    </xdr:from>
    <xdr:ext cx="736600" cy="259045"/>
    <xdr:sp macro="" textlink="">
      <xdr:nvSpPr>
        <xdr:cNvPr id="72" name="テキスト ボックス 71"/>
        <xdr:cNvSpPr txBox="1"/>
      </xdr:nvSpPr>
      <xdr:spPr>
        <a:xfrm>
          <a:off x="4622800" y="2094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126733</xdr:rowOff>
    </xdr:from>
    <xdr:to>
      <xdr:col>22</xdr:col>
      <xdr:colOff>165100</xdr:colOff>
      <xdr:row>14</xdr:row>
      <xdr:rowOff>56883</xdr:rowOff>
    </xdr:to>
    <xdr:sp macro="" textlink="">
      <xdr:nvSpPr>
        <xdr:cNvPr id="73" name="楕円 72"/>
        <xdr:cNvSpPr/>
      </xdr:nvSpPr>
      <xdr:spPr bwMode="auto">
        <a:xfrm>
          <a:off x="4254500" y="2403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67060</xdr:rowOff>
    </xdr:from>
    <xdr:ext cx="762000" cy="259045"/>
    <xdr:sp macro="" textlink="">
      <xdr:nvSpPr>
        <xdr:cNvPr id="74" name="テキスト ボックス 73"/>
        <xdr:cNvSpPr txBox="1"/>
      </xdr:nvSpPr>
      <xdr:spPr>
        <a:xfrm>
          <a:off x="3924300" y="217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7087</xdr:rowOff>
    </xdr:from>
    <xdr:to>
      <xdr:col>19</xdr:col>
      <xdr:colOff>38100</xdr:colOff>
      <xdr:row>14</xdr:row>
      <xdr:rowOff>108687</xdr:rowOff>
    </xdr:to>
    <xdr:sp macro="" textlink="">
      <xdr:nvSpPr>
        <xdr:cNvPr id="75" name="楕円 74"/>
        <xdr:cNvSpPr/>
      </xdr:nvSpPr>
      <xdr:spPr bwMode="auto">
        <a:xfrm>
          <a:off x="3556000" y="2455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118864</xdr:rowOff>
    </xdr:from>
    <xdr:ext cx="762000" cy="259045"/>
    <xdr:sp macro="" textlink="">
      <xdr:nvSpPr>
        <xdr:cNvPr id="76" name="テキスト ボックス 75"/>
        <xdr:cNvSpPr txBox="1"/>
      </xdr:nvSpPr>
      <xdr:spPr>
        <a:xfrm>
          <a:off x="3225800" y="222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26645</xdr:rowOff>
    </xdr:from>
    <xdr:to>
      <xdr:col>15</xdr:col>
      <xdr:colOff>101600</xdr:colOff>
      <xdr:row>14</xdr:row>
      <xdr:rowOff>128245</xdr:rowOff>
    </xdr:to>
    <xdr:sp macro="" textlink="">
      <xdr:nvSpPr>
        <xdr:cNvPr id="77" name="楕円 76"/>
        <xdr:cNvSpPr/>
      </xdr:nvSpPr>
      <xdr:spPr bwMode="auto">
        <a:xfrm>
          <a:off x="2857500" y="2474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138422</xdr:rowOff>
    </xdr:from>
    <xdr:ext cx="762000" cy="259045"/>
    <xdr:sp macro="" textlink="">
      <xdr:nvSpPr>
        <xdr:cNvPr id="78" name="テキスト ボックス 77"/>
        <xdr:cNvSpPr txBox="1"/>
      </xdr:nvSpPr>
      <xdr:spPr>
        <a:xfrm>
          <a:off x="2527300" y="224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262293</xdr:rowOff>
    </xdr:from>
    <xdr:to>
      <xdr:col>29</xdr:col>
      <xdr:colOff>127000</xdr:colOff>
      <xdr:row>37</xdr:row>
      <xdr:rowOff>266888</xdr:rowOff>
    </xdr:to>
    <xdr:cxnSp macro="">
      <xdr:nvCxnSpPr>
        <xdr:cNvPr id="112" name="直線コネクタ 111"/>
        <xdr:cNvCxnSpPr/>
      </xdr:nvCxnSpPr>
      <xdr:spPr bwMode="auto">
        <a:xfrm flipV="1">
          <a:off x="5003800" y="7386993"/>
          <a:ext cx="647700" cy="4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255008</xdr:rowOff>
    </xdr:from>
    <xdr:ext cx="762000" cy="259045"/>
    <xdr:sp macro="" textlink="">
      <xdr:nvSpPr>
        <xdr:cNvPr id="113" name="人口1人当たり決算額の推移平均値テキスト445"/>
        <xdr:cNvSpPr txBox="1"/>
      </xdr:nvSpPr>
      <xdr:spPr>
        <a:xfrm>
          <a:off x="5740400" y="7379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266888</xdr:rowOff>
    </xdr:from>
    <xdr:to>
      <xdr:col>26</xdr:col>
      <xdr:colOff>50800</xdr:colOff>
      <xdr:row>37</xdr:row>
      <xdr:rowOff>269318</xdr:rowOff>
    </xdr:to>
    <xdr:cxnSp macro="">
      <xdr:nvCxnSpPr>
        <xdr:cNvPr id="115" name="直線コネクタ 114"/>
        <xdr:cNvCxnSpPr/>
      </xdr:nvCxnSpPr>
      <xdr:spPr bwMode="auto">
        <a:xfrm flipV="1">
          <a:off x="4305300" y="7391588"/>
          <a:ext cx="698500" cy="2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26328</xdr:rowOff>
    </xdr:from>
    <xdr:ext cx="736600" cy="259045"/>
    <xdr:sp macro="" textlink="">
      <xdr:nvSpPr>
        <xdr:cNvPr id="117" name="テキスト ボックス 116"/>
        <xdr:cNvSpPr txBox="1"/>
      </xdr:nvSpPr>
      <xdr:spPr>
        <a:xfrm>
          <a:off x="4622800" y="7493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269318</xdr:rowOff>
    </xdr:from>
    <xdr:to>
      <xdr:col>22</xdr:col>
      <xdr:colOff>114300</xdr:colOff>
      <xdr:row>37</xdr:row>
      <xdr:rowOff>269437</xdr:rowOff>
    </xdr:to>
    <xdr:cxnSp macro="">
      <xdr:nvCxnSpPr>
        <xdr:cNvPr id="118" name="直線コネクタ 117"/>
        <xdr:cNvCxnSpPr/>
      </xdr:nvCxnSpPr>
      <xdr:spPr bwMode="auto">
        <a:xfrm flipV="1">
          <a:off x="3606800" y="7394018"/>
          <a:ext cx="698500" cy="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22628</xdr:rowOff>
    </xdr:from>
    <xdr:ext cx="762000" cy="259045"/>
    <xdr:sp macro="" textlink="">
      <xdr:nvSpPr>
        <xdr:cNvPr id="120" name="テキスト ボックス 119"/>
        <xdr:cNvSpPr txBox="1"/>
      </xdr:nvSpPr>
      <xdr:spPr>
        <a:xfrm>
          <a:off x="39243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269437</xdr:rowOff>
    </xdr:from>
    <xdr:to>
      <xdr:col>18</xdr:col>
      <xdr:colOff>177800</xdr:colOff>
      <xdr:row>37</xdr:row>
      <xdr:rowOff>283442</xdr:rowOff>
    </xdr:to>
    <xdr:cxnSp macro="">
      <xdr:nvCxnSpPr>
        <xdr:cNvPr id="121" name="直線コネクタ 120"/>
        <xdr:cNvCxnSpPr/>
      </xdr:nvCxnSpPr>
      <xdr:spPr bwMode="auto">
        <a:xfrm flipV="1">
          <a:off x="2908300" y="7394137"/>
          <a:ext cx="698500" cy="14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22419</xdr:rowOff>
    </xdr:from>
    <xdr:ext cx="762000" cy="259045"/>
    <xdr:sp macro="" textlink="">
      <xdr:nvSpPr>
        <xdr:cNvPr id="123" name="テキスト ボックス 122"/>
        <xdr:cNvSpPr txBox="1"/>
      </xdr:nvSpPr>
      <xdr:spPr>
        <a:xfrm>
          <a:off x="32258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290166</xdr:rowOff>
    </xdr:from>
    <xdr:to>
      <xdr:col>15</xdr:col>
      <xdr:colOff>101600</xdr:colOff>
      <xdr:row>38</xdr:row>
      <xdr:rowOff>48866</xdr:rowOff>
    </xdr:to>
    <xdr:sp macro="" textlink="">
      <xdr:nvSpPr>
        <xdr:cNvPr id="124" name="フローチャート: 判断 123"/>
        <xdr:cNvSpPr/>
      </xdr:nvSpPr>
      <xdr:spPr bwMode="auto">
        <a:xfrm>
          <a:off x="28575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33643</xdr:rowOff>
    </xdr:from>
    <xdr:ext cx="762000" cy="259045"/>
    <xdr:sp macro="" textlink="">
      <xdr:nvSpPr>
        <xdr:cNvPr id="125" name="テキスト ボックス 124"/>
        <xdr:cNvSpPr txBox="1"/>
      </xdr:nvSpPr>
      <xdr:spPr>
        <a:xfrm>
          <a:off x="2527300" y="7501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211493</xdr:rowOff>
    </xdr:from>
    <xdr:to>
      <xdr:col>29</xdr:col>
      <xdr:colOff>177800</xdr:colOff>
      <xdr:row>37</xdr:row>
      <xdr:rowOff>313093</xdr:rowOff>
    </xdr:to>
    <xdr:sp macro="" textlink="">
      <xdr:nvSpPr>
        <xdr:cNvPr id="131" name="楕円 130"/>
        <xdr:cNvSpPr/>
      </xdr:nvSpPr>
      <xdr:spPr bwMode="auto">
        <a:xfrm>
          <a:off x="5600700" y="7336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56570</xdr:rowOff>
    </xdr:from>
    <xdr:ext cx="762000" cy="259045"/>
    <xdr:sp macro="" textlink="">
      <xdr:nvSpPr>
        <xdr:cNvPr id="132" name="人口1人当たり決算額の推移該当値テキスト445"/>
        <xdr:cNvSpPr txBox="1"/>
      </xdr:nvSpPr>
      <xdr:spPr>
        <a:xfrm>
          <a:off x="5740400" y="7181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216088</xdr:rowOff>
    </xdr:from>
    <xdr:to>
      <xdr:col>26</xdr:col>
      <xdr:colOff>101600</xdr:colOff>
      <xdr:row>37</xdr:row>
      <xdr:rowOff>317688</xdr:rowOff>
    </xdr:to>
    <xdr:sp macro="" textlink="">
      <xdr:nvSpPr>
        <xdr:cNvPr id="133" name="楕円 132"/>
        <xdr:cNvSpPr/>
      </xdr:nvSpPr>
      <xdr:spPr bwMode="auto">
        <a:xfrm>
          <a:off x="4953000" y="7340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156415</xdr:rowOff>
    </xdr:from>
    <xdr:ext cx="736600" cy="259045"/>
    <xdr:sp macro="" textlink="">
      <xdr:nvSpPr>
        <xdr:cNvPr id="134" name="テキスト ボックス 133"/>
        <xdr:cNvSpPr txBox="1"/>
      </xdr:nvSpPr>
      <xdr:spPr>
        <a:xfrm>
          <a:off x="4622800" y="7109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218518</xdr:rowOff>
    </xdr:from>
    <xdr:to>
      <xdr:col>22</xdr:col>
      <xdr:colOff>165100</xdr:colOff>
      <xdr:row>37</xdr:row>
      <xdr:rowOff>320118</xdr:rowOff>
    </xdr:to>
    <xdr:sp macro="" textlink="">
      <xdr:nvSpPr>
        <xdr:cNvPr id="135" name="楕円 134"/>
        <xdr:cNvSpPr/>
      </xdr:nvSpPr>
      <xdr:spPr bwMode="auto">
        <a:xfrm>
          <a:off x="4254500" y="7343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158845</xdr:rowOff>
    </xdr:from>
    <xdr:ext cx="762000" cy="259045"/>
    <xdr:sp macro="" textlink="">
      <xdr:nvSpPr>
        <xdr:cNvPr id="136" name="テキスト ボックス 135"/>
        <xdr:cNvSpPr txBox="1"/>
      </xdr:nvSpPr>
      <xdr:spPr>
        <a:xfrm>
          <a:off x="3924300" y="711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218637</xdr:rowOff>
    </xdr:from>
    <xdr:to>
      <xdr:col>19</xdr:col>
      <xdr:colOff>38100</xdr:colOff>
      <xdr:row>37</xdr:row>
      <xdr:rowOff>320237</xdr:rowOff>
    </xdr:to>
    <xdr:sp macro="" textlink="">
      <xdr:nvSpPr>
        <xdr:cNvPr id="137" name="楕円 136"/>
        <xdr:cNvSpPr/>
      </xdr:nvSpPr>
      <xdr:spPr bwMode="auto">
        <a:xfrm>
          <a:off x="3556000" y="7343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158964</xdr:rowOff>
    </xdr:from>
    <xdr:ext cx="762000" cy="259045"/>
    <xdr:sp macro="" textlink="">
      <xdr:nvSpPr>
        <xdr:cNvPr id="138" name="テキスト ボックス 137"/>
        <xdr:cNvSpPr txBox="1"/>
      </xdr:nvSpPr>
      <xdr:spPr>
        <a:xfrm>
          <a:off x="3225800" y="711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232642</xdr:rowOff>
    </xdr:from>
    <xdr:to>
      <xdr:col>15</xdr:col>
      <xdr:colOff>101600</xdr:colOff>
      <xdr:row>37</xdr:row>
      <xdr:rowOff>334242</xdr:rowOff>
    </xdr:to>
    <xdr:sp macro="" textlink="">
      <xdr:nvSpPr>
        <xdr:cNvPr id="139" name="楕円 138"/>
        <xdr:cNvSpPr/>
      </xdr:nvSpPr>
      <xdr:spPr bwMode="auto">
        <a:xfrm>
          <a:off x="2857500" y="7357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1519</xdr:rowOff>
    </xdr:from>
    <xdr:ext cx="762000" cy="259045"/>
    <xdr:sp macro="" textlink="">
      <xdr:nvSpPr>
        <xdr:cNvPr id="140" name="テキスト ボックス 139"/>
        <xdr:cNvSpPr txBox="1"/>
      </xdr:nvSpPr>
      <xdr:spPr>
        <a:xfrm>
          <a:off x="2527300" y="712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30,136
29,168
546.99
26,584,712
25,533,809
704,986
13,389,613
32,942,222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56566</xdr:rowOff>
    </xdr:from>
    <xdr:to>
      <xdr:col>24</xdr:col>
      <xdr:colOff>63500</xdr:colOff>
      <xdr:row>33</xdr:row>
      <xdr:rowOff>59385</xdr:rowOff>
    </xdr:to>
    <xdr:cxnSp macro="">
      <xdr:nvCxnSpPr>
        <xdr:cNvPr id="63" name="直線コネクタ 62"/>
        <xdr:cNvCxnSpPr/>
      </xdr:nvCxnSpPr>
      <xdr:spPr>
        <a:xfrm>
          <a:off x="3797300" y="5714416"/>
          <a:ext cx="8382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56566</xdr:rowOff>
    </xdr:from>
    <xdr:to>
      <xdr:col>19</xdr:col>
      <xdr:colOff>177800</xdr:colOff>
      <xdr:row>33</xdr:row>
      <xdr:rowOff>86534</xdr:rowOff>
    </xdr:to>
    <xdr:cxnSp macro="">
      <xdr:nvCxnSpPr>
        <xdr:cNvPr id="66" name="直線コネクタ 65"/>
        <xdr:cNvCxnSpPr/>
      </xdr:nvCxnSpPr>
      <xdr:spPr>
        <a:xfrm flipV="1">
          <a:off x="2908300" y="5714416"/>
          <a:ext cx="889000" cy="2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86534</xdr:rowOff>
    </xdr:from>
    <xdr:to>
      <xdr:col>15</xdr:col>
      <xdr:colOff>50800</xdr:colOff>
      <xdr:row>33</xdr:row>
      <xdr:rowOff>95645</xdr:rowOff>
    </xdr:to>
    <xdr:cxnSp macro="">
      <xdr:nvCxnSpPr>
        <xdr:cNvPr id="69" name="直線コネクタ 68"/>
        <xdr:cNvCxnSpPr/>
      </xdr:nvCxnSpPr>
      <xdr:spPr>
        <a:xfrm flipV="1">
          <a:off x="2019300" y="5744384"/>
          <a:ext cx="8890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81168</xdr:rowOff>
    </xdr:from>
    <xdr:to>
      <xdr:col>10</xdr:col>
      <xdr:colOff>114300</xdr:colOff>
      <xdr:row>33</xdr:row>
      <xdr:rowOff>95645</xdr:rowOff>
    </xdr:to>
    <xdr:cxnSp macro="">
      <xdr:nvCxnSpPr>
        <xdr:cNvPr id="72" name="直線コネクタ 71"/>
        <xdr:cNvCxnSpPr/>
      </xdr:nvCxnSpPr>
      <xdr:spPr>
        <a:xfrm>
          <a:off x="1130300" y="5739018"/>
          <a:ext cx="88900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149033</xdr:rowOff>
    </xdr:from>
    <xdr:to>
      <xdr:col>6</xdr:col>
      <xdr:colOff>38100</xdr:colOff>
      <xdr:row>36</xdr:row>
      <xdr:rowOff>79183</xdr:rowOff>
    </xdr:to>
    <xdr:sp macro="" textlink="">
      <xdr:nvSpPr>
        <xdr:cNvPr id="75" name="フローチャート: 判断 74"/>
        <xdr:cNvSpPr/>
      </xdr:nvSpPr>
      <xdr:spPr>
        <a:xfrm>
          <a:off x="1079500" y="614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70310</xdr:rowOff>
    </xdr:from>
    <xdr:ext cx="534377" cy="259045"/>
    <xdr:sp macro="" textlink="">
      <xdr:nvSpPr>
        <xdr:cNvPr id="76" name="テキスト ボックス 75"/>
        <xdr:cNvSpPr txBox="1"/>
      </xdr:nvSpPr>
      <xdr:spPr>
        <a:xfrm>
          <a:off x="863111" y="624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8585</xdr:rowOff>
    </xdr:from>
    <xdr:to>
      <xdr:col>24</xdr:col>
      <xdr:colOff>114300</xdr:colOff>
      <xdr:row>33</xdr:row>
      <xdr:rowOff>110185</xdr:rowOff>
    </xdr:to>
    <xdr:sp macro="" textlink="">
      <xdr:nvSpPr>
        <xdr:cNvPr id="82" name="楕円 81"/>
        <xdr:cNvSpPr/>
      </xdr:nvSpPr>
      <xdr:spPr>
        <a:xfrm>
          <a:off x="4584700" y="566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31462</xdr:rowOff>
    </xdr:from>
    <xdr:ext cx="599010" cy="259045"/>
    <xdr:sp macro="" textlink="">
      <xdr:nvSpPr>
        <xdr:cNvPr id="83" name="人件費該当値テキスト"/>
        <xdr:cNvSpPr txBox="1"/>
      </xdr:nvSpPr>
      <xdr:spPr>
        <a:xfrm>
          <a:off x="4686300" y="5517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5766</xdr:rowOff>
    </xdr:from>
    <xdr:to>
      <xdr:col>20</xdr:col>
      <xdr:colOff>38100</xdr:colOff>
      <xdr:row>33</xdr:row>
      <xdr:rowOff>107366</xdr:rowOff>
    </xdr:to>
    <xdr:sp macro="" textlink="">
      <xdr:nvSpPr>
        <xdr:cNvPr id="84" name="楕円 83"/>
        <xdr:cNvSpPr/>
      </xdr:nvSpPr>
      <xdr:spPr>
        <a:xfrm>
          <a:off x="3746500" y="566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123893</xdr:rowOff>
    </xdr:from>
    <xdr:ext cx="599010" cy="259045"/>
    <xdr:sp macro="" textlink="">
      <xdr:nvSpPr>
        <xdr:cNvPr id="85" name="テキスト ボックス 84"/>
        <xdr:cNvSpPr txBox="1"/>
      </xdr:nvSpPr>
      <xdr:spPr>
        <a:xfrm>
          <a:off x="3497795" y="5438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35734</xdr:rowOff>
    </xdr:from>
    <xdr:to>
      <xdr:col>15</xdr:col>
      <xdr:colOff>101600</xdr:colOff>
      <xdr:row>33</xdr:row>
      <xdr:rowOff>137334</xdr:rowOff>
    </xdr:to>
    <xdr:sp macro="" textlink="">
      <xdr:nvSpPr>
        <xdr:cNvPr id="86" name="楕円 85"/>
        <xdr:cNvSpPr/>
      </xdr:nvSpPr>
      <xdr:spPr>
        <a:xfrm>
          <a:off x="2857500" y="569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153861</xdr:rowOff>
    </xdr:from>
    <xdr:ext cx="599010" cy="259045"/>
    <xdr:sp macro="" textlink="">
      <xdr:nvSpPr>
        <xdr:cNvPr id="87" name="テキスト ボックス 86"/>
        <xdr:cNvSpPr txBox="1"/>
      </xdr:nvSpPr>
      <xdr:spPr>
        <a:xfrm>
          <a:off x="2608795" y="546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44845</xdr:rowOff>
    </xdr:from>
    <xdr:to>
      <xdr:col>10</xdr:col>
      <xdr:colOff>165100</xdr:colOff>
      <xdr:row>33</xdr:row>
      <xdr:rowOff>146445</xdr:rowOff>
    </xdr:to>
    <xdr:sp macro="" textlink="">
      <xdr:nvSpPr>
        <xdr:cNvPr id="88" name="楕円 87"/>
        <xdr:cNvSpPr/>
      </xdr:nvSpPr>
      <xdr:spPr>
        <a:xfrm>
          <a:off x="1968500" y="570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162972</xdr:rowOff>
    </xdr:from>
    <xdr:ext cx="599010" cy="259045"/>
    <xdr:sp macro="" textlink="">
      <xdr:nvSpPr>
        <xdr:cNvPr id="89" name="テキスト ボックス 88"/>
        <xdr:cNvSpPr txBox="1"/>
      </xdr:nvSpPr>
      <xdr:spPr>
        <a:xfrm>
          <a:off x="1719795" y="5477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30368</xdr:rowOff>
    </xdr:from>
    <xdr:to>
      <xdr:col>6</xdr:col>
      <xdr:colOff>38100</xdr:colOff>
      <xdr:row>33</xdr:row>
      <xdr:rowOff>131968</xdr:rowOff>
    </xdr:to>
    <xdr:sp macro="" textlink="">
      <xdr:nvSpPr>
        <xdr:cNvPr id="90" name="楕円 89"/>
        <xdr:cNvSpPr/>
      </xdr:nvSpPr>
      <xdr:spPr>
        <a:xfrm>
          <a:off x="1079500" y="568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148495</xdr:rowOff>
    </xdr:from>
    <xdr:ext cx="599010" cy="259045"/>
    <xdr:sp macro="" textlink="">
      <xdr:nvSpPr>
        <xdr:cNvPr id="91" name="テキスト ボックス 90"/>
        <xdr:cNvSpPr txBox="1"/>
      </xdr:nvSpPr>
      <xdr:spPr>
        <a:xfrm>
          <a:off x="830795" y="546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2439</xdr:rowOff>
    </xdr:from>
    <xdr:to>
      <xdr:col>24</xdr:col>
      <xdr:colOff>63500</xdr:colOff>
      <xdr:row>56</xdr:row>
      <xdr:rowOff>34882</xdr:rowOff>
    </xdr:to>
    <xdr:cxnSp macro="">
      <xdr:nvCxnSpPr>
        <xdr:cNvPr id="118" name="直線コネクタ 117"/>
        <xdr:cNvCxnSpPr/>
      </xdr:nvCxnSpPr>
      <xdr:spPr>
        <a:xfrm flipV="1">
          <a:off x="3797300" y="9603639"/>
          <a:ext cx="838200" cy="3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34882</xdr:rowOff>
    </xdr:from>
    <xdr:to>
      <xdr:col>19</xdr:col>
      <xdr:colOff>177800</xdr:colOff>
      <xdr:row>56</xdr:row>
      <xdr:rowOff>45092</xdr:rowOff>
    </xdr:to>
    <xdr:cxnSp macro="">
      <xdr:nvCxnSpPr>
        <xdr:cNvPr id="121" name="直線コネクタ 120"/>
        <xdr:cNvCxnSpPr/>
      </xdr:nvCxnSpPr>
      <xdr:spPr>
        <a:xfrm flipV="1">
          <a:off x="2908300" y="9636082"/>
          <a:ext cx="8890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154040</xdr:rowOff>
    </xdr:from>
    <xdr:ext cx="534377" cy="259045"/>
    <xdr:sp macro="" textlink="">
      <xdr:nvSpPr>
        <xdr:cNvPr id="123" name="テキスト ボックス 122"/>
        <xdr:cNvSpPr txBox="1"/>
      </xdr:nvSpPr>
      <xdr:spPr>
        <a:xfrm>
          <a:off x="3530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45092</xdr:rowOff>
    </xdr:from>
    <xdr:to>
      <xdr:col>15</xdr:col>
      <xdr:colOff>50800</xdr:colOff>
      <xdr:row>56</xdr:row>
      <xdr:rowOff>54857</xdr:rowOff>
    </xdr:to>
    <xdr:cxnSp macro="">
      <xdr:nvCxnSpPr>
        <xdr:cNvPr id="124" name="直線コネクタ 123"/>
        <xdr:cNvCxnSpPr/>
      </xdr:nvCxnSpPr>
      <xdr:spPr>
        <a:xfrm flipV="1">
          <a:off x="2019300" y="9646292"/>
          <a:ext cx="889000" cy="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49613</xdr:rowOff>
    </xdr:from>
    <xdr:to>
      <xdr:col>10</xdr:col>
      <xdr:colOff>114300</xdr:colOff>
      <xdr:row>56</xdr:row>
      <xdr:rowOff>54857</xdr:rowOff>
    </xdr:to>
    <xdr:cxnSp macro="">
      <xdr:nvCxnSpPr>
        <xdr:cNvPr id="127" name="直線コネクタ 126"/>
        <xdr:cNvCxnSpPr/>
      </xdr:nvCxnSpPr>
      <xdr:spPr>
        <a:xfrm>
          <a:off x="1130300" y="9650813"/>
          <a:ext cx="889000" cy="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110013</xdr:rowOff>
    </xdr:from>
    <xdr:to>
      <xdr:col>6</xdr:col>
      <xdr:colOff>38100</xdr:colOff>
      <xdr:row>57</xdr:row>
      <xdr:rowOff>40163</xdr:rowOff>
    </xdr:to>
    <xdr:sp macro="" textlink="">
      <xdr:nvSpPr>
        <xdr:cNvPr id="130" name="フローチャート: 判断 129"/>
        <xdr:cNvSpPr/>
      </xdr:nvSpPr>
      <xdr:spPr>
        <a:xfrm>
          <a:off x="1079500" y="971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31290</xdr:rowOff>
    </xdr:from>
    <xdr:ext cx="534377" cy="259045"/>
    <xdr:sp macro="" textlink="">
      <xdr:nvSpPr>
        <xdr:cNvPr id="131" name="テキスト ボックス 130"/>
        <xdr:cNvSpPr txBox="1"/>
      </xdr:nvSpPr>
      <xdr:spPr>
        <a:xfrm>
          <a:off x="863111" y="980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123089</xdr:rowOff>
    </xdr:from>
    <xdr:to>
      <xdr:col>24</xdr:col>
      <xdr:colOff>114300</xdr:colOff>
      <xdr:row>56</xdr:row>
      <xdr:rowOff>53239</xdr:rowOff>
    </xdr:to>
    <xdr:sp macro="" textlink="">
      <xdr:nvSpPr>
        <xdr:cNvPr id="137" name="楕円 136"/>
        <xdr:cNvSpPr/>
      </xdr:nvSpPr>
      <xdr:spPr>
        <a:xfrm>
          <a:off x="4584700" y="955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145966</xdr:rowOff>
    </xdr:from>
    <xdr:ext cx="599010" cy="259045"/>
    <xdr:sp macro="" textlink="">
      <xdr:nvSpPr>
        <xdr:cNvPr id="138" name="物件費該当値テキスト"/>
        <xdr:cNvSpPr txBox="1"/>
      </xdr:nvSpPr>
      <xdr:spPr>
        <a:xfrm>
          <a:off x="4686300" y="940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155532</xdr:rowOff>
    </xdr:from>
    <xdr:to>
      <xdr:col>20</xdr:col>
      <xdr:colOff>38100</xdr:colOff>
      <xdr:row>56</xdr:row>
      <xdr:rowOff>85682</xdr:rowOff>
    </xdr:to>
    <xdr:sp macro="" textlink="">
      <xdr:nvSpPr>
        <xdr:cNvPr id="139" name="楕円 138"/>
        <xdr:cNvSpPr/>
      </xdr:nvSpPr>
      <xdr:spPr>
        <a:xfrm>
          <a:off x="3746500" y="958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102209</xdr:rowOff>
    </xdr:from>
    <xdr:ext cx="534377" cy="259045"/>
    <xdr:sp macro="" textlink="">
      <xdr:nvSpPr>
        <xdr:cNvPr id="140" name="テキスト ボックス 139"/>
        <xdr:cNvSpPr txBox="1"/>
      </xdr:nvSpPr>
      <xdr:spPr>
        <a:xfrm>
          <a:off x="3530111" y="936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165742</xdr:rowOff>
    </xdr:from>
    <xdr:to>
      <xdr:col>15</xdr:col>
      <xdr:colOff>101600</xdr:colOff>
      <xdr:row>56</xdr:row>
      <xdr:rowOff>95892</xdr:rowOff>
    </xdr:to>
    <xdr:sp macro="" textlink="">
      <xdr:nvSpPr>
        <xdr:cNvPr id="141" name="楕円 140"/>
        <xdr:cNvSpPr/>
      </xdr:nvSpPr>
      <xdr:spPr>
        <a:xfrm>
          <a:off x="2857500" y="959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112419</xdr:rowOff>
    </xdr:from>
    <xdr:ext cx="534377" cy="259045"/>
    <xdr:sp macro="" textlink="">
      <xdr:nvSpPr>
        <xdr:cNvPr id="142" name="テキスト ボックス 141"/>
        <xdr:cNvSpPr txBox="1"/>
      </xdr:nvSpPr>
      <xdr:spPr>
        <a:xfrm>
          <a:off x="2641111" y="937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4057</xdr:rowOff>
    </xdr:from>
    <xdr:to>
      <xdr:col>10</xdr:col>
      <xdr:colOff>165100</xdr:colOff>
      <xdr:row>56</xdr:row>
      <xdr:rowOff>105657</xdr:rowOff>
    </xdr:to>
    <xdr:sp macro="" textlink="">
      <xdr:nvSpPr>
        <xdr:cNvPr id="143" name="楕円 142"/>
        <xdr:cNvSpPr/>
      </xdr:nvSpPr>
      <xdr:spPr>
        <a:xfrm>
          <a:off x="1968500" y="960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122184</xdr:rowOff>
    </xdr:from>
    <xdr:ext cx="534377" cy="259045"/>
    <xdr:sp macro="" textlink="">
      <xdr:nvSpPr>
        <xdr:cNvPr id="144" name="テキスト ボックス 143"/>
        <xdr:cNvSpPr txBox="1"/>
      </xdr:nvSpPr>
      <xdr:spPr>
        <a:xfrm>
          <a:off x="1752111" y="938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170263</xdr:rowOff>
    </xdr:from>
    <xdr:to>
      <xdr:col>6</xdr:col>
      <xdr:colOff>38100</xdr:colOff>
      <xdr:row>56</xdr:row>
      <xdr:rowOff>100413</xdr:rowOff>
    </xdr:to>
    <xdr:sp macro="" textlink="">
      <xdr:nvSpPr>
        <xdr:cNvPr id="145" name="楕円 144"/>
        <xdr:cNvSpPr/>
      </xdr:nvSpPr>
      <xdr:spPr>
        <a:xfrm>
          <a:off x="1079500" y="960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116940</xdr:rowOff>
    </xdr:from>
    <xdr:ext cx="534377" cy="259045"/>
    <xdr:sp macro="" textlink="">
      <xdr:nvSpPr>
        <xdr:cNvPr id="146" name="テキスト ボックス 145"/>
        <xdr:cNvSpPr txBox="1"/>
      </xdr:nvSpPr>
      <xdr:spPr>
        <a:xfrm>
          <a:off x="863111" y="937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15318</xdr:rowOff>
    </xdr:from>
    <xdr:to>
      <xdr:col>24</xdr:col>
      <xdr:colOff>63500</xdr:colOff>
      <xdr:row>78</xdr:row>
      <xdr:rowOff>30497</xdr:rowOff>
    </xdr:to>
    <xdr:cxnSp macro="">
      <xdr:nvCxnSpPr>
        <xdr:cNvPr id="173" name="直線コネクタ 172"/>
        <xdr:cNvCxnSpPr/>
      </xdr:nvCxnSpPr>
      <xdr:spPr>
        <a:xfrm flipV="1">
          <a:off x="3797300" y="13388418"/>
          <a:ext cx="8382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18794</xdr:rowOff>
    </xdr:from>
    <xdr:to>
      <xdr:col>19</xdr:col>
      <xdr:colOff>177800</xdr:colOff>
      <xdr:row>78</xdr:row>
      <xdr:rowOff>30497</xdr:rowOff>
    </xdr:to>
    <xdr:cxnSp macro="">
      <xdr:nvCxnSpPr>
        <xdr:cNvPr id="176" name="直線コネクタ 175"/>
        <xdr:cNvCxnSpPr/>
      </xdr:nvCxnSpPr>
      <xdr:spPr>
        <a:xfrm>
          <a:off x="2908300" y="13391894"/>
          <a:ext cx="889000" cy="1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10427</xdr:rowOff>
    </xdr:from>
    <xdr:to>
      <xdr:col>15</xdr:col>
      <xdr:colOff>50800</xdr:colOff>
      <xdr:row>78</xdr:row>
      <xdr:rowOff>18794</xdr:rowOff>
    </xdr:to>
    <xdr:cxnSp macro="">
      <xdr:nvCxnSpPr>
        <xdr:cNvPr id="179" name="直線コネクタ 178"/>
        <xdr:cNvCxnSpPr/>
      </xdr:nvCxnSpPr>
      <xdr:spPr>
        <a:xfrm>
          <a:off x="2019300" y="13383527"/>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10427</xdr:rowOff>
    </xdr:from>
    <xdr:to>
      <xdr:col>10</xdr:col>
      <xdr:colOff>114300</xdr:colOff>
      <xdr:row>78</xdr:row>
      <xdr:rowOff>22405</xdr:rowOff>
    </xdr:to>
    <xdr:cxnSp macro="">
      <xdr:nvCxnSpPr>
        <xdr:cNvPr id="182" name="直線コネクタ 181"/>
        <xdr:cNvCxnSpPr/>
      </xdr:nvCxnSpPr>
      <xdr:spPr>
        <a:xfrm flipV="1">
          <a:off x="1130300" y="13383527"/>
          <a:ext cx="889000" cy="1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103302</xdr:rowOff>
    </xdr:from>
    <xdr:to>
      <xdr:col>6</xdr:col>
      <xdr:colOff>38100</xdr:colOff>
      <xdr:row>78</xdr:row>
      <xdr:rowOff>33452</xdr:rowOff>
    </xdr:to>
    <xdr:sp macro="" textlink="">
      <xdr:nvSpPr>
        <xdr:cNvPr id="185" name="フローチャート: 判断 184"/>
        <xdr:cNvSpPr/>
      </xdr:nvSpPr>
      <xdr:spPr>
        <a:xfrm>
          <a:off x="1079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49979</xdr:rowOff>
    </xdr:from>
    <xdr:ext cx="469744" cy="259045"/>
    <xdr:sp macro="" textlink="">
      <xdr:nvSpPr>
        <xdr:cNvPr id="186" name="テキスト ボックス 185"/>
        <xdr:cNvSpPr txBox="1"/>
      </xdr:nvSpPr>
      <xdr:spPr>
        <a:xfrm>
          <a:off x="895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135968</xdr:rowOff>
    </xdr:from>
    <xdr:to>
      <xdr:col>24</xdr:col>
      <xdr:colOff>114300</xdr:colOff>
      <xdr:row>78</xdr:row>
      <xdr:rowOff>66118</xdr:rowOff>
    </xdr:to>
    <xdr:sp macro="" textlink="">
      <xdr:nvSpPr>
        <xdr:cNvPr id="192" name="楕円 191"/>
        <xdr:cNvSpPr/>
      </xdr:nvSpPr>
      <xdr:spPr>
        <a:xfrm>
          <a:off x="4584700" y="1333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85820</xdr:rowOff>
    </xdr:from>
    <xdr:ext cx="469744" cy="259045"/>
    <xdr:sp macro="" textlink="">
      <xdr:nvSpPr>
        <xdr:cNvPr id="193" name="維持補修費該当値テキスト"/>
        <xdr:cNvSpPr txBox="1"/>
      </xdr:nvSpPr>
      <xdr:spPr>
        <a:xfrm>
          <a:off x="4686300" y="1328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151147</xdr:rowOff>
    </xdr:from>
    <xdr:to>
      <xdr:col>20</xdr:col>
      <xdr:colOff>38100</xdr:colOff>
      <xdr:row>78</xdr:row>
      <xdr:rowOff>81297</xdr:rowOff>
    </xdr:to>
    <xdr:sp macro="" textlink="">
      <xdr:nvSpPr>
        <xdr:cNvPr id="194" name="楕円 193"/>
        <xdr:cNvSpPr/>
      </xdr:nvSpPr>
      <xdr:spPr>
        <a:xfrm>
          <a:off x="3746500" y="1335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72424</xdr:rowOff>
    </xdr:from>
    <xdr:ext cx="469744" cy="259045"/>
    <xdr:sp macro="" textlink="">
      <xdr:nvSpPr>
        <xdr:cNvPr id="195" name="テキスト ボックス 194"/>
        <xdr:cNvSpPr txBox="1"/>
      </xdr:nvSpPr>
      <xdr:spPr>
        <a:xfrm>
          <a:off x="3562428" y="1344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139444</xdr:rowOff>
    </xdr:from>
    <xdr:to>
      <xdr:col>15</xdr:col>
      <xdr:colOff>101600</xdr:colOff>
      <xdr:row>78</xdr:row>
      <xdr:rowOff>69594</xdr:rowOff>
    </xdr:to>
    <xdr:sp macro="" textlink="">
      <xdr:nvSpPr>
        <xdr:cNvPr id="196" name="楕円 195"/>
        <xdr:cNvSpPr/>
      </xdr:nvSpPr>
      <xdr:spPr>
        <a:xfrm>
          <a:off x="2857500" y="133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60721</xdr:rowOff>
    </xdr:from>
    <xdr:ext cx="469744" cy="259045"/>
    <xdr:sp macro="" textlink="">
      <xdr:nvSpPr>
        <xdr:cNvPr id="197" name="テキスト ボックス 196"/>
        <xdr:cNvSpPr txBox="1"/>
      </xdr:nvSpPr>
      <xdr:spPr>
        <a:xfrm>
          <a:off x="2673428" y="1343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131077</xdr:rowOff>
    </xdr:from>
    <xdr:to>
      <xdr:col>10</xdr:col>
      <xdr:colOff>165100</xdr:colOff>
      <xdr:row>78</xdr:row>
      <xdr:rowOff>61227</xdr:rowOff>
    </xdr:to>
    <xdr:sp macro="" textlink="">
      <xdr:nvSpPr>
        <xdr:cNvPr id="198" name="楕円 197"/>
        <xdr:cNvSpPr/>
      </xdr:nvSpPr>
      <xdr:spPr>
        <a:xfrm>
          <a:off x="1968500" y="1333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52354</xdr:rowOff>
    </xdr:from>
    <xdr:ext cx="469744" cy="259045"/>
    <xdr:sp macro="" textlink="">
      <xdr:nvSpPr>
        <xdr:cNvPr id="199" name="テキスト ボックス 198"/>
        <xdr:cNvSpPr txBox="1"/>
      </xdr:nvSpPr>
      <xdr:spPr>
        <a:xfrm>
          <a:off x="1784428" y="1342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143055</xdr:rowOff>
    </xdr:from>
    <xdr:to>
      <xdr:col>6</xdr:col>
      <xdr:colOff>38100</xdr:colOff>
      <xdr:row>78</xdr:row>
      <xdr:rowOff>73205</xdr:rowOff>
    </xdr:to>
    <xdr:sp macro="" textlink="">
      <xdr:nvSpPr>
        <xdr:cNvPr id="200" name="楕円 199"/>
        <xdr:cNvSpPr/>
      </xdr:nvSpPr>
      <xdr:spPr>
        <a:xfrm>
          <a:off x="1079500" y="1334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64332</xdr:rowOff>
    </xdr:from>
    <xdr:ext cx="469744" cy="259045"/>
    <xdr:sp macro="" textlink="">
      <xdr:nvSpPr>
        <xdr:cNvPr id="201" name="テキスト ボックス 200"/>
        <xdr:cNvSpPr txBox="1"/>
      </xdr:nvSpPr>
      <xdr:spPr>
        <a:xfrm>
          <a:off x="895428" y="13437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724</xdr:rowOff>
    </xdr:from>
    <xdr:to>
      <xdr:col>24</xdr:col>
      <xdr:colOff>63500</xdr:colOff>
      <xdr:row>97</xdr:row>
      <xdr:rowOff>80620</xdr:rowOff>
    </xdr:to>
    <xdr:cxnSp macro="">
      <xdr:nvCxnSpPr>
        <xdr:cNvPr id="231" name="直線コネクタ 230"/>
        <xdr:cNvCxnSpPr/>
      </xdr:nvCxnSpPr>
      <xdr:spPr>
        <a:xfrm>
          <a:off x="3797300" y="16631374"/>
          <a:ext cx="838200" cy="7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724</xdr:rowOff>
    </xdr:from>
    <xdr:to>
      <xdr:col>19</xdr:col>
      <xdr:colOff>177800</xdr:colOff>
      <xdr:row>97</xdr:row>
      <xdr:rowOff>82995</xdr:rowOff>
    </xdr:to>
    <xdr:cxnSp macro="">
      <xdr:nvCxnSpPr>
        <xdr:cNvPr id="234" name="直線コネクタ 233"/>
        <xdr:cNvCxnSpPr/>
      </xdr:nvCxnSpPr>
      <xdr:spPr>
        <a:xfrm flipV="1">
          <a:off x="2908300" y="16631374"/>
          <a:ext cx="889000" cy="8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62140</xdr:rowOff>
    </xdr:from>
    <xdr:to>
      <xdr:col>15</xdr:col>
      <xdr:colOff>50800</xdr:colOff>
      <xdr:row>97</xdr:row>
      <xdr:rowOff>82995</xdr:rowOff>
    </xdr:to>
    <xdr:cxnSp macro="">
      <xdr:nvCxnSpPr>
        <xdr:cNvPr id="237" name="直線コネクタ 236"/>
        <xdr:cNvCxnSpPr/>
      </xdr:nvCxnSpPr>
      <xdr:spPr>
        <a:xfrm>
          <a:off x="2019300" y="16692790"/>
          <a:ext cx="889000" cy="2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62140</xdr:rowOff>
    </xdr:from>
    <xdr:to>
      <xdr:col>10</xdr:col>
      <xdr:colOff>114300</xdr:colOff>
      <xdr:row>98</xdr:row>
      <xdr:rowOff>10833</xdr:rowOff>
    </xdr:to>
    <xdr:cxnSp macro="">
      <xdr:nvCxnSpPr>
        <xdr:cNvPr id="240" name="直線コネクタ 239"/>
        <xdr:cNvCxnSpPr/>
      </xdr:nvCxnSpPr>
      <xdr:spPr>
        <a:xfrm flipV="1">
          <a:off x="1130300" y="16692790"/>
          <a:ext cx="889000" cy="12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33820</xdr:rowOff>
    </xdr:from>
    <xdr:to>
      <xdr:col>6</xdr:col>
      <xdr:colOff>38100</xdr:colOff>
      <xdr:row>97</xdr:row>
      <xdr:rowOff>135420</xdr:rowOff>
    </xdr:to>
    <xdr:sp macro="" textlink="">
      <xdr:nvSpPr>
        <xdr:cNvPr id="243" name="フローチャート: 判断 242"/>
        <xdr:cNvSpPr/>
      </xdr:nvSpPr>
      <xdr:spPr>
        <a:xfrm>
          <a:off x="1079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151947</xdr:rowOff>
    </xdr:from>
    <xdr:ext cx="534377" cy="259045"/>
    <xdr:sp macro="" textlink="">
      <xdr:nvSpPr>
        <xdr:cNvPr id="244" name="テキスト ボックス 243"/>
        <xdr:cNvSpPr txBox="1"/>
      </xdr:nvSpPr>
      <xdr:spPr>
        <a:xfrm>
          <a:off x="863111" y="164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29820</xdr:rowOff>
    </xdr:from>
    <xdr:to>
      <xdr:col>24</xdr:col>
      <xdr:colOff>114300</xdr:colOff>
      <xdr:row>97</xdr:row>
      <xdr:rowOff>131420</xdr:rowOff>
    </xdr:to>
    <xdr:sp macro="" textlink="">
      <xdr:nvSpPr>
        <xdr:cNvPr id="250" name="楕円 249"/>
        <xdr:cNvSpPr/>
      </xdr:nvSpPr>
      <xdr:spPr>
        <a:xfrm>
          <a:off x="4584700" y="1666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8247</xdr:rowOff>
    </xdr:from>
    <xdr:ext cx="534377" cy="259045"/>
    <xdr:sp macro="" textlink="">
      <xdr:nvSpPr>
        <xdr:cNvPr id="251" name="扶助費該当値テキスト"/>
        <xdr:cNvSpPr txBox="1"/>
      </xdr:nvSpPr>
      <xdr:spPr>
        <a:xfrm>
          <a:off x="4686300" y="1663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121374</xdr:rowOff>
    </xdr:from>
    <xdr:to>
      <xdr:col>20</xdr:col>
      <xdr:colOff>38100</xdr:colOff>
      <xdr:row>97</xdr:row>
      <xdr:rowOff>51524</xdr:rowOff>
    </xdr:to>
    <xdr:sp macro="" textlink="">
      <xdr:nvSpPr>
        <xdr:cNvPr id="252" name="楕円 251"/>
        <xdr:cNvSpPr/>
      </xdr:nvSpPr>
      <xdr:spPr>
        <a:xfrm>
          <a:off x="3746500" y="1658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42651</xdr:rowOff>
    </xdr:from>
    <xdr:ext cx="534377" cy="259045"/>
    <xdr:sp macro="" textlink="">
      <xdr:nvSpPr>
        <xdr:cNvPr id="253" name="テキスト ボックス 252"/>
        <xdr:cNvSpPr txBox="1"/>
      </xdr:nvSpPr>
      <xdr:spPr>
        <a:xfrm>
          <a:off x="3530111" y="1667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32195</xdr:rowOff>
    </xdr:from>
    <xdr:to>
      <xdr:col>15</xdr:col>
      <xdr:colOff>101600</xdr:colOff>
      <xdr:row>97</xdr:row>
      <xdr:rowOff>133795</xdr:rowOff>
    </xdr:to>
    <xdr:sp macro="" textlink="">
      <xdr:nvSpPr>
        <xdr:cNvPr id="254" name="楕円 253"/>
        <xdr:cNvSpPr/>
      </xdr:nvSpPr>
      <xdr:spPr>
        <a:xfrm>
          <a:off x="2857500" y="166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124922</xdr:rowOff>
    </xdr:from>
    <xdr:ext cx="534377" cy="259045"/>
    <xdr:sp macro="" textlink="">
      <xdr:nvSpPr>
        <xdr:cNvPr id="255" name="テキスト ボックス 254"/>
        <xdr:cNvSpPr txBox="1"/>
      </xdr:nvSpPr>
      <xdr:spPr>
        <a:xfrm>
          <a:off x="2641111" y="1675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11340</xdr:rowOff>
    </xdr:from>
    <xdr:to>
      <xdr:col>10</xdr:col>
      <xdr:colOff>165100</xdr:colOff>
      <xdr:row>97</xdr:row>
      <xdr:rowOff>112940</xdr:rowOff>
    </xdr:to>
    <xdr:sp macro="" textlink="">
      <xdr:nvSpPr>
        <xdr:cNvPr id="256" name="楕円 255"/>
        <xdr:cNvSpPr/>
      </xdr:nvSpPr>
      <xdr:spPr>
        <a:xfrm>
          <a:off x="1968500" y="166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104067</xdr:rowOff>
    </xdr:from>
    <xdr:ext cx="534377" cy="259045"/>
    <xdr:sp macro="" textlink="">
      <xdr:nvSpPr>
        <xdr:cNvPr id="257" name="テキスト ボックス 256"/>
        <xdr:cNvSpPr txBox="1"/>
      </xdr:nvSpPr>
      <xdr:spPr>
        <a:xfrm>
          <a:off x="1752111" y="1673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131483</xdr:rowOff>
    </xdr:from>
    <xdr:to>
      <xdr:col>6</xdr:col>
      <xdr:colOff>38100</xdr:colOff>
      <xdr:row>98</xdr:row>
      <xdr:rowOff>61633</xdr:rowOff>
    </xdr:to>
    <xdr:sp macro="" textlink="">
      <xdr:nvSpPr>
        <xdr:cNvPr id="258" name="楕円 257"/>
        <xdr:cNvSpPr/>
      </xdr:nvSpPr>
      <xdr:spPr>
        <a:xfrm>
          <a:off x="1079500" y="1676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52760</xdr:rowOff>
    </xdr:from>
    <xdr:ext cx="534377" cy="259045"/>
    <xdr:sp macro="" textlink="">
      <xdr:nvSpPr>
        <xdr:cNvPr id="259" name="テキスト ボックス 258"/>
        <xdr:cNvSpPr txBox="1"/>
      </xdr:nvSpPr>
      <xdr:spPr>
        <a:xfrm>
          <a:off x="863111" y="168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26309</xdr:rowOff>
    </xdr:from>
    <xdr:to>
      <xdr:col>55</xdr:col>
      <xdr:colOff>0</xdr:colOff>
      <xdr:row>35</xdr:row>
      <xdr:rowOff>113714</xdr:rowOff>
    </xdr:to>
    <xdr:cxnSp macro="">
      <xdr:nvCxnSpPr>
        <xdr:cNvPr id="284" name="直線コネクタ 283"/>
        <xdr:cNvCxnSpPr/>
      </xdr:nvCxnSpPr>
      <xdr:spPr>
        <a:xfrm>
          <a:off x="9639300" y="6027059"/>
          <a:ext cx="838200" cy="8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26309</xdr:rowOff>
    </xdr:from>
    <xdr:to>
      <xdr:col>50</xdr:col>
      <xdr:colOff>114300</xdr:colOff>
      <xdr:row>35</xdr:row>
      <xdr:rowOff>152484</xdr:rowOff>
    </xdr:to>
    <xdr:cxnSp macro="">
      <xdr:nvCxnSpPr>
        <xdr:cNvPr id="287" name="直線コネクタ 286"/>
        <xdr:cNvCxnSpPr/>
      </xdr:nvCxnSpPr>
      <xdr:spPr>
        <a:xfrm flipV="1">
          <a:off x="8750300" y="6027059"/>
          <a:ext cx="889000" cy="1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152484</xdr:rowOff>
    </xdr:from>
    <xdr:to>
      <xdr:col>45</xdr:col>
      <xdr:colOff>177800</xdr:colOff>
      <xdr:row>35</xdr:row>
      <xdr:rowOff>163103</xdr:rowOff>
    </xdr:to>
    <xdr:cxnSp macro="">
      <xdr:nvCxnSpPr>
        <xdr:cNvPr id="290" name="直線コネクタ 289"/>
        <xdr:cNvCxnSpPr/>
      </xdr:nvCxnSpPr>
      <xdr:spPr>
        <a:xfrm flipV="1">
          <a:off x="7861300" y="6153234"/>
          <a:ext cx="889000" cy="1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79132</xdr:rowOff>
    </xdr:from>
    <xdr:to>
      <xdr:col>41</xdr:col>
      <xdr:colOff>50800</xdr:colOff>
      <xdr:row>35</xdr:row>
      <xdr:rowOff>163103</xdr:rowOff>
    </xdr:to>
    <xdr:cxnSp macro="">
      <xdr:nvCxnSpPr>
        <xdr:cNvPr id="293" name="直線コネクタ 292"/>
        <xdr:cNvCxnSpPr/>
      </xdr:nvCxnSpPr>
      <xdr:spPr>
        <a:xfrm>
          <a:off x="6972300" y="6079882"/>
          <a:ext cx="889000" cy="8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109565</xdr:rowOff>
    </xdr:from>
    <xdr:to>
      <xdr:col>36</xdr:col>
      <xdr:colOff>165100</xdr:colOff>
      <xdr:row>36</xdr:row>
      <xdr:rowOff>39715</xdr:rowOff>
    </xdr:to>
    <xdr:sp macro="" textlink="">
      <xdr:nvSpPr>
        <xdr:cNvPr id="296" name="フローチャート: 判断 295"/>
        <xdr:cNvSpPr/>
      </xdr:nvSpPr>
      <xdr:spPr>
        <a:xfrm>
          <a:off x="6921500" y="611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30842</xdr:rowOff>
    </xdr:from>
    <xdr:ext cx="534377" cy="259045"/>
    <xdr:sp macro="" textlink="">
      <xdr:nvSpPr>
        <xdr:cNvPr id="297" name="テキスト ボックス 296"/>
        <xdr:cNvSpPr txBox="1"/>
      </xdr:nvSpPr>
      <xdr:spPr>
        <a:xfrm>
          <a:off x="6705111" y="620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62914</xdr:rowOff>
    </xdr:from>
    <xdr:to>
      <xdr:col>55</xdr:col>
      <xdr:colOff>50800</xdr:colOff>
      <xdr:row>35</xdr:row>
      <xdr:rowOff>164514</xdr:rowOff>
    </xdr:to>
    <xdr:sp macro="" textlink="">
      <xdr:nvSpPr>
        <xdr:cNvPr id="303" name="楕円 302"/>
        <xdr:cNvSpPr/>
      </xdr:nvSpPr>
      <xdr:spPr>
        <a:xfrm>
          <a:off x="10426700" y="606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41341</xdr:rowOff>
    </xdr:from>
    <xdr:ext cx="534377" cy="259045"/>
    <xdr:sp macro="" textlink="">
      <xdr:nvSpPr>
        <xdr:cNvPr id="304" name="補助費等該当値テキスト"/>
        <xdr:cNvSpPr txBox="1"/>
      </xdr:nvSpPr>
      <xdr:spPr>
        <a:xfrm>
          <a:off x="10528300" y="604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146959</xdr:rowOff>
    </xdr:from>
    <xdr:to>
      <xdr:col>50</xdr:col>
      <xdr:colOff>165100</xdr:colOff>
      <xdr:row>35</xdr:row>
      <xdr:rowOff>77109</xdr:rowOff>
    </xdr:to>
    <xdr:sp macro="" textlink="">
      <xdr:nvSpPr>
        <xdr:cNvPr id="305" name="楕円 304"/>
        <xdr:cNvSpPr/>
      </xdr:nvSpPr>
      <xdr:spPr>
        <a:xfrm>
          <a:off x="9588500" y="597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93636</xdr:rowOff>
    </xdr:from>
    <xdr:ext cx="534377" cy="259045"/>
    <xdr:sp macro="" textlink="">
      <xdr:nvSpPr>
        <xdr:cNvPr id="306" name="テキスト ボックス 305"/>
        <xdr:cNvSpPr txBox="1"/>
      </xdr:nvSpPr>
      <xdr:spPr>
        <a:xfrm>
          <a:off x="9372111" y="57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101684</xdr:rowOff>
    </xdr:from>
    <xdr:to>
      <xdr:col>46</xdr:col>
      <xdr:colOff>38100</xdr:colOff>
      <xdr:row>36</xdr:row>
      <xdr:rowOff>31834</xdr:rowOff>
    </xdr:to>
    <xdr:sp macro="" textlink="">
      <xdr:nvSpPr>
        <xdr:cNvPr id="307" name="楕円 306"/>
        <xdr:cNvSpPr/>
      </xdr:nvSpPr>
      <xdr:spPr>
        <a:xfrm>
          <a:off x="8699500" y="610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22961</xdr:rowOff>
    </xdr:from>
    <xdr:ext cx="534377" cy="259045"/>
    <xdr:sp macro="" textlink="">
      <xdr:nvSpPr>
        <xdr:cNvPr id="308" name="テキスト ボックス 307"/>
        <xdr:cNvSpPr txBox="1"/>
      </xdr:nvSpPr>
      <xdr:spPr>
        <a:xfrm>
          <a:off x="8483111" y="619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112303</xdr:rowOff>
    </xdr:from>
    <xdr:to>
      <xdr:col>41</xdr:col>
      <xdr:colOff>101600</xdr:colOff>
      <xdr:row>36</xdr:row>
      <xdr:rowOff>42453</xdr:rowOff>
    </xdr:to>
    <xdr:sp macro="" textlink="">
      <xdr:nvSpPr>
        <xdr:cNvPr id="309" name="楕円 308"/>
        <xdr:cNvSpPr/>
      </xdr:nvSpPr>
      <xdr:spPr>
        <a:xfrm>
          <a:off x="7810500" y="611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58980</xdr:rowOff>
    </xdr:from>
    <xdr:ext cx="534377" cy="259045"/>
    <xdr:sp macro="" textlink="">
      <xdr:nvSpPr>
        <xdr:cNvPr id="310" name="テキスト ボックス 309"/>
        <xdr:cNvSpPr txBox="1"/>
      </xdr:nvSpPr>
      <xdr:spPr>
        <a:xfrm>
          <a:off x="7594111" y="588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28332</xdr:rowOff>
    </xdr:from>
    <xdr:to>
      <xdr:col>36</xdr:col>
      <xdr:colOff>165100</xdr:colOff>
      <xdr:row>35</xdr:row>
      <xdr:rowOff>129932</xdr:rowOff>
    </xdr:to>
    <xdr:sp macro="" textlink="">
      <xdr:nvSpPr>
        <xdr:cNvPr id="311" name="楕円 310"/>
        <xdr:cNvSpPr/>
      </xdr:nvSpPr>
      <xdr:spPr>
        <a:xfrm>
          <a:off x="6921500" y="602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146459</xdr:rowOff>
    </xdr:from>
    <xdr:ext cx="534377" cy="259045"/>
    <xdr:sp macro="" textlink="">
      <xdr:nvSpPr>
        <xdr:cNvPr id="312" name="テキスト ボックス 311"/>
        <xdr:cNvSpPr txBox="1"/>
      </xdr:nvSpPr>
      <xdr:spPr>
        <a:xfrm>
          <a:off x="6705111" y="580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83195</xdr:rowOff>
    </xdr:from>
    <xdr:to>
      <xdr:col>55</xdr:col>
      <xdr:colOff>0</xdr:colOff>
      <xdr:row>56</xdr:row>
      <xdr:rowOff>67920</xdr:rowOff>
    </xdr:to>
    <xdr:cxnSp macro="">
      <xdr:nvCxnSpPr>
        <xdr:cNvPr id="339" name="直線コネクタ 338"/>
        <xdr:cNvCxnSpPr/>
      </xdr:nvCxnSpPr>
      <xdr:spPr>
        <a:xfrm>
          <a:off x="9639300" y="9512945"/>
          <a:ext cx="838200" cy="15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83195</xdr:rowOff>
    </xdr:from>
    <xdr:to>
      <xdr:col>50</xdr:col>
      <xdr:colOff>114300</xdr:colOff>
      <xdr:row>55</xdr:row>
      <xdr:rowOff>125408</xdr:rowOff>
    </xdr:to>
    <xdr:cxnSp macro="">
      <xdr:nvCxnSpPr>
        <xdr:cNvPr id="342" name="直線コネクタ 341"/>
        <xdr:cNvCxnSpPr/>
      </xdr:nvCxnSpPr>
      <xdr:spPr>
        <a:xfrm flipV="1">
          <a:off x="8750300" y="9512945"/>
          <a:ext cx="889000" cy="4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61235</xdr:rowOff>
    </xdr:from>
    <xdr:to>
      <xdr:col>45</xdr:col>
      <xdr:colOff>177800</xdr:colOff>
      <xdr:row>55</xdr:row>
      <xdr:rowOff>125408</xdr:rowOff>
    </xdr:to>
    <xdr:cxnSp macro="">
      <xdr:nvCxnSpPr>
        <xdr:cNvPr id="345" name="直線コネクタ 344"/>
        <xdr:cNvCxnSpPr/>
      </xdr:nvCxnSpPr>
      <xdr:spPr>
        <a:xfrm>
          <a:off x="7861300" y="9319535"/>
          <a:ext cx="889000" cy="2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117765</xdr:rowOff>
    </xdr:from>
    <xdr:ext cx="534377" cy="259045"/>
    <xdr:sp macro="" textlink="">
      <xdr:nvSpPr>
        <xdr:cNvPr id="347" name="テキスト ボックス 346"/>
        <xdr:cNvSpPr txBox="1"/>
      </xdr:nvSpPr>
      <xdr:spPr>
        <a:xfrm>
          <a:off x="8483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61235</xdr:rowOff>
    </xdr:from>
    <xdr:to>
      <xdr:col>41</xdr:col>
      <xdr:colOff>50800</xdr:colOff>
      <xdr:row>55</xdr:row>
      <xdr:rowOff>6796</xdr:rowOff>
    </xdr:to>
    <xdr:cxnSp macro="">
      <xdr:nvCxnSpPr>
        <xdr:cNvPr id="348" name="直線コネクタ 347"/>
        <xdr:cNvCxnSpPr/>
      </xdr:nvCxnSpPr>
      <xdr:spPr>
        <a:xfrm flipV="1">
          <a:off x="6972300" y="9319535"/>
          <a:ext cx="889000" cy="11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143771</xdr:rowOff>
    </xdr:from>
    <xdr:ext cx="534377" cy="259045"/>
    <xdr:sp macro="" textlink="">
      <xdr:nvSpPr>
        <xdr:cNvPr id="350" name="テキスト ボックス 349"/>
        <xdr:cNvSpPr txBox="1"/>
      </xdr:nvSpPr>
      <xdr:spPr>
        <a:xfrm>
          <a:off x="7594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29583</xdr:rowOff>
    </xdr:from>
    <xdr:to>
      <xdr:col>36</xdr:col>
      <xdr:colOff>165100</xdr:colOff>
      <xdr:row>56</xdr:row>
      <xdr:rowOff>131183</xdr:rowOff>
    </xdr:to>
    <xdr:sp macro="" textlink="">
      <xdr:nvSpPr>
        <xdr:cNvPr id="351" name="フローチャート: 判断 350"/>
        <xdr:cNvSpPr/>
      </xdr:nvSpPr>
      <xdr:spPr>
        <a:xfrm>
          <a:off x="6921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122310</xdr:rowOff>
    </xdr:from>
    <xdr:ext cx="534377" cy="259045"/>
    <xdr:sp macro="" textlink="">
      <xdr:nvSpPr>
        <xdr:cNvPr id="352" name="テキスト ボックス 351"/>
        <xdr:cNvSpPr txBox="1"/>
      </xdr:nvSpPr>
      <xdr:spPr>
        <a:xfrm>
          <a:off x="6705111" y="97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17120</xdr:rowOff>
    </xdr:from>
    <xdr:to>
      <xdr:col>55</xdr:col>
      <xdr:colOff>50800</xdr:colOff>
      <xdr:row>56</xdr:row>
      <xdr:rowOff>118720</xdr:rowOff>
    </xdr:to>
    <xdr:sp macro="" textlink="">
      <xdr:nvSpPr>
        <xdr:cNvPr id="358" name="楕円 357"/>
        <xdr:cNvSpPr/>
      </xdr:nvSpPr>
      <xdr:spPr>
        <a:xfrm>
          <a:off x="10426700" y="96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166997</xdr:rowOff>
    </xdr:from>
    <xdr:ext cx="534377" cy="259045"/>
    <xdr:sp macro="" textlink="">
      <xdr:nvSpPr>
        <xdr:cNvPr id="359" name="普通建設事業費該当値テキスト"/>
        <xdr:cNvSpPr txBox="1"/>
      </xdr:nvSpPr>
      <xdr:spPr>
        <a:xfrm>
          <a:off x="10528300" y="959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32395</xdr:rowOff>
    </xdr:from>
    <xdr:to>
      <xdr:col>50</xdr:col>
      <xdr:colOff>165100</xdr:colOff>
      <xdr:row>55</xdr:row>
      <xdr:rowOff>133995</xdr:rowOff>
    </xdr:to>
    <xdr:sp macro="" textlink="">
      <xdr:nvSpPr>
        <xdr:cNvPr id="360" name="楕円 359"/>
        <xdr:cNvSpPr/>
      </xdr:nvSpPr>
      <xdr:spPr>
        <a:xfrm>
          <a:off x="9588500" y="946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150522</xdr:rowOff>
    </xdr:from>
    <xdr:ext cx="599010" cy="259045"/>
    <xdr:sp macro="" textlink="">
      <xdr:nvSpPr>
        <xdr:cNvPr id="361" name="テキスト ボックス 360"/>
        <xdr:cNvSpPr txBox="1"/>
      </xdr:nvSpPr>
      <xdr:spPr>
        <a:xfrm>
          <a:off x="9339795" y="9237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74608</xdr:rowOff>
    </xdr:from>
    <xdr:to>
      <xdr:col>46</xdr:col>
      <xdr:colOff>38100</xdr:colOff>
      <xdr:row>56</xdr:row>
      <xdr:rowOff>4758</xdr:rowOff>
    </xdr:to>
    <xdr:sp macro="" textlink="">
      <xdr:nvSpPr>
        <xdr:cNvPr id="362" name="楕円 361"/>
        <xdr:cNvSpPr/>
      </xdr:nvSpPr>
      <xdr:spPr>
        <a:xfrm>
          <a:off x="8699500" y="950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21285</xdr:rowOff>
    </xdr:from>
    <xdr:ext cx="599010" cy="259045"/>
    <xdr:sp macro="" textlink="">
      <xdr:nvSpPr>
        <xdr:cNvPr id="363" name="テキスト ボックス 362"/>
        <xdr:cNvSpPr txBox="1"/>
      </xdr:nvSpPr>
      <xdr:spPr>
        <a:xfrm>
          <a:off x="8450795" y="9279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10435</xdr:rowOff>
    </xdr:from>
    <xdr:to>
      <xdr:col>41</xdr:col>
      <xdr:colOff>101600</xdr:colOff>
      <xdr:row>54</xdr:row>
      <xdr:rowOff>112035</xdr:rowOff>
    </xdr:to>
    <xdr:sp macro="" textlink="">
      <xdr:nvSpPr>
        <xdr:cNvPr id="364" name="楕円 363"/>
        <xdr:cNvSpPr/>
      </xdr:nvSpPr>
      <xdr:spPr>
        <a:xfrm>
          <a:off x="7810500" y="926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128562</xdr:rowOff>
    </xdr:from>
    <xdr:ext cx="599010" cy="259045"/>
    <xdr:sp macro="" textlink="">
      <xdr:nvSpPr>
        <xdr:cNvPr id="365" name="テキスト ボックス 364"/>
        <xdr:cNvSpPr txBox="1"/>
      </xdr:nvSpPr>
      <xdr:spPr>
        <a:xfrm>
          <a:off x="7561795" y="9043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127446</xdr:rowOff>
    </xdr:from>
    <xdr:to>
      <xdr:col>36</xdr:col>
      <xdr:colOff>165100</xdr:colOff>
      <xdr:row>55</xdr:row>
      <xdr:rowOff>57596</xdr:rowOff>
    </xdr:to>
    <xdr:sp macro="" textlink="">
      <xdr:nvSpPr>
        <xdr:cNvPr id="366" name="楕円 365"/>
        <xdr:cNvSpPr/>
      </xdr:nvSpPr>
      <xdr:spPr>
        <a:xfrm>
          <a:off x="6921500" y="938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74123</xdr:rowOff>
    </xdr:from>
    <xdr:ext cx="599010" cy="259045"/>
    <xdr:sp macro="" textlink="">
      <xdr:nvSpPr>
        <xdr:cNvPr id="367" name="テキスト ボックス 366"/>
        <xdr:cNvSpPr txBox="1"/>
      </xdr:nvSpPr>
      <xdr:spPr>
        <a:xfrm>
          <a:off x="6672795" y="916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41622</xdr:rowOff>
    </xdr:from>
    <xdr:to>
      <xdr:col>55</xdr:col>
      <xdr:colOff>0</xdr:colOff>
      <xdr:row>77</xdr:row>
      <xdr:rowOff>77651</xdr:rowOff>
    </xdr:to>
    <xdr:cxnSp macro="">
      <xdr:nvCxnSpPr>
        <xdr:cNvPr id="396" name="直線コネクタ 395"/>
        <xdr:cNvCxnSpPr/>
      </xdr:nvCxnSpPr>
      <xdr:spPr>
        <a:xfrm>
          <a:off x="9639300" y="13071822"/>
          <a:ext cx="838200" cy="20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116766</xdr:rowOff>
    </xdr:from>
    <xdr:ext cx="534377" cy="259045"/>
    <xdr:sp macro="" textlink="">
      <xdr:nvSpPr>
        <xdr:cNvPr id="397" name="普通建設事業費 （ うち新規整備　）平均値テキスト"/>
        <xdr:cNvSpPr txBox="1"/>
      </xdr:nvSpPr>
      <xdr:spPr>
        <a:xfrm>
          <a:off x="10528300" y="13318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41622</xdr:rowOff>
    </xdr:from>
    <xdr:to>
      <xdr:col>50</xdr:col>
      <xdr:colOff>114300</xdr:colOff>
      <xdr:row>78</xdr:row>
      <xdr:rowOff>36593</xdr:rowOff>
    </xdr:to>
    <xdr:cxnSp macro="">
      <xdr:nvCxnSpPr>
        <xdr:cNvPr id="399" name="直線コネクタ 398"/>
        <xdr:cNvCxnSpPr/>
      </xdr:nvCxnSpPr>
      <xdr:spPr>
        <a:xfrm flipV="1">
          <a:off x="8750300" y="13071822"/>
          <a:ext cx="889000" cy="33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70900</xdr:rowOff>
    </xdr:from>
    <xdr:ext cx="534377" cy="259045"/>
    <xdr:sp macro="" textlink="">
      <xdr:nvSpPr>
        <xdr:cNvPr id="401" name="テキスト ボックス 400"/>
        <xdr:cNvSpPr txBox="1"/>
      </xdr:nvSpPr>
      <xdr:spPr>
        <a:xfrm>
          <a:off x="9372111" y="134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36593</xdr:rowOff>
    </xdr:from>
    <xdr:to>
      <xdr:col>45</xdr:col>
      <xdr:colOff>177800</xdr:colOff>
      <xdr:row>78</xdr:row>
      <xdr:rowOff>98544</xdr:rowOff>
    </xdr:to>
    <xdr:cxnSp macro="">
      <xdr:nvCxnSpPr>
        <xdr:cNvPr id="402" name="直線コネクタ 401"/>
        <xdr:cNvCxnSpPr/>
      </xdr:nvCxnSpPr>
      <xdr:spPr>
        <a:xfrm flipV="1">
          <a:off x="7861300" y="13409693"/>
          <a:ext cx="8890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98986</xdr:rowOff>
    </xdr:from>
    <xdr:to>
      <xdr:col>41</xdr:col>
      <xdr:colOff>50800</xdr:colOff>
      <xdr:row>78</xdr:row>
      <xdr:rowOff>98544</xdr:rowOff>
    </xdr:to>
    <xdr:cxnSp macro="">
      <xdr:nvCxnSpPr>
        <xdr:cNvPr id="405" name="直線コネクタ 404"/>
        <xdr:cNvCxnSpPr/>
      </xdr:nvCxnSpPr>
      <xdr:spPr>
        <a:xfrm>
          <a:off x="6972300" y="13129186"/>
          <a:ext cx="889000" cy="34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145083</xdr:rowOff>
    </xdr:from>
    <xdr:to>
      <xdr:col>36</xdr:col>
      <xdr:colOff>165100</xdr:colOff>
      <xdr:row>77</xdr:row>
      <xdr:rowOff>75233</xdr:rowOff>
    </xdr:to>
    <xdr:sp macro="" textlink="">
      <xdr:nvSpPr>
        <xdr:cNvPr id="408" name="フローチャート: 判断 407"/>
        <xdr:cNvSpPr/>
      </xdr:nvSpPr>
      <xdr:spPr>
        <a:xfrm>
          <a:off x="69215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66360</xdr:rowOff>
    </xdr:from>
    <xdr:ext cx="534377" cy="259045"/>
    <xdr:sp macro="" textlink="">
      <xdr:nvSpPr>
        <xdr:cNvPr id="409" name="テキスト ボックス 408"/>
        <xdr:cNvSpPr txBox="1"/>
      </xdr:nvSpPr>
      <xdr:spPr>
        <a:xfrm>
          <a:off x="6705111" y="132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26851</xdr:rowOff>
    </xdr:from>
    <xdr:to>
      <xdr:col>55</xdr:col>
      <xdr:colOff>50800</xdr:colOff>
      <xdr:row>77</xdr:row>
      <xdr:rowOff>128451</xdr:rowOff>
    </xdr:to>
    <xdr:sp macro="" textlink="">
      <xdr:nvSpPr>
        <xdr:cNvPr id="415" name="楕円 414"/>
        <xdr:cNvSpPr/>
      </xdr:nvSpPr>
      <xdr:spPr>
        <a:xfrm>
          <a:off x="10426700" y="1322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49728</xdr:rowOff>
    </xdr:from>
    <xdr:ext cx="534377" cy="259045"/>
    <xdr:sp macro="" textlink="">
      <xdr:nvSpPr>
        <xdr:cNvPr id="416" name="普通建設事業費 （ うち新規整備　）該当値テキスト"/>
        <xdr:cNvSpPr txBox="1"/>
      </xdr:nvSpPr>
      <xdr:spPr>
        <a:xfrm>
          <a:off x="10528300" y="1307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162272</xdr:rowOff>
    </xdr:from>
    <xdr:to>
      <xdr:col>50</xdr:col>
      <xdr:colOff>165100</xdr:colOff>
      <xdr:row>76</xdr:row>
      <xdr:rowOff>92422</xdr:rowOff>
    </xdr:to>
    <xdr:sp macro="" textlink="">
      <xdr:nvSpPr>
        <xdr:cNvPr id="417" name="楕円 416"/>
        <xdr:cNvSpPr/>
      </xdr:nvSpPr>
      <xdr:spPr>
        <a:xfrm>
          <a:off x="9588500" y="1302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108950</xdr:rowOff>
    </xdr:from>
    <xdr:ext cx="534377" cy="259045"/>
    <xdr:sp macro="" textlink="">
      <xdr:nvSpPr>
        <xdr:cNvPr id="418" name="テキスト ボックス 417"/>
        <xdr:cNvSpPr txBox="1"/>
      </xdr:nvSpPr>
      <xdr:spPr>
        <a:xfrm>
          <a:off x="9372111" y="1279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157243</xdr:rowOff>
    </xdr:from>
    <xdr:to>
      <xdr:col>46</xdr:col>
      <xdr:colOff>38100</xdr:colOff>
      <xdr:row>78</xdr:row>
      <xdr:rowOff>87393</xdr:rowOff>
    </xdr:to>
    <xdr:sp macro="" textlink="">
      <xdr:nvSpPr>
        <xdr:cNvPr id="419" name="楕円 418"/>
        <xdr:cNvSpPr/>
      </xdr:nvSpPr>
      <xdr:spPr>
        <a:xfrm>
          <a:off x="8699500" y="1335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78520</xdr:rowOff>
    </xdr:from>
    <xdr:ext cx="534377" cy="259045"/>
    <xdr:sp macro="" textlink="">
      <xdr:nvSpPr>
        <xdr:cNvPr id="420" name="テキスト ボックス 419"/>
        <xdr:cNvSpPr txBox="1"/>
      </xdr:nvSpPr>
      <xdr:spPr>
        <a:xfrm>
          <a:off x="8483111" y="1345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47744</xdr:rowOff>
    </xdr:from>
    <xdr:to>
      <xdr:col>41</xdr:col>
      <xdr:colOff>101600</xdr:colOff>
      <xdr:row>78</xdr:row>
      <xdr:rowOff>149344</xdr:rowOff>
    </xdr:to>
    <xdr:sp macro="" textlink="">
      <xdr:nvSpPr>
        <xdr:cNvPr id="421" name="楕円 420"/>
        <xdr:cNvSpPr/>
      </xdr:nvSpPr>
      <xdr:spPr>
        <a:xfrm>
          <a:off x="7810500" y="1342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140471</xdr:rowOff>
    </xdr:from>
    <xdr:ext cx="534377" cy="259045"/>
    <xdr:sp macro="" textlink="">
      <xdr:nvSpPr>
        <xdr:cNvPr id="422" name="テキスト ボックス 421"/>
        <xdr:cNvSpPr txBox="1"/>
      </xdr:nvSpPr>
      <xdr:spPr>
        <a:xfrm>
          <a:off x="7594111" y="1351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48186</xdr:rowOff>
    </xdr:from>
    <xdr:to>
      <xdr:col>36</xdr:col>
      <xdr:colOff>165100</xdr:colOff>
      <xdr:row>76</xdr:row>
      <xdr:rowOff>149786</xdr:rowOff>
    </xdr:to>
    <xdr:sp macro="" textlink="">
      <xdr:nvSpPr>
        <xdr:cNvPr id="423" name="楕円 422"/>
        <xdr:cNvSpPr/>
      </xdr:nvSpPr>
      <xdr:spPr>
        <a:xfrm>
          <a:off x="6921500" y="1307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166313</xdr:rowOff>
    </xdr:from>
    <xdr:ext cx="534377" cy="259045"/>
    <xdr:sp macro="" textlink="">
      <xdr:nvSpPr>
        <xdr:cNvPr id="424" name="テキスト ボックス 423"/>
        <xdr:cNvSpPr txBox="1"/>
      </xdr:nvSpPr>
      <xdr:spPr>
        <a:xfrm>
          <a:off x="6705111" y="1285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106553</xdr:rowOff>
    </xdr:from>
    <xdr:to>
      <xdr:col>55</xdr:col>
      <xdr:colOff>0</xdr:colOff>
      <xdr:row>97</xdr:row>
      <xdr:rowOff>134190</xdr:rowOff>
    </xdr:to>
    <xdr:cxnSp macro="">
      <xdr:nvCxnSpPr>
        <xdr:cNvPr id="453" name="直線コネクタ 452"/>
        <xdr:cNvCxnSpPr/>
      </xdr:nvCxnSpPr>
      <xdr:spPr>
        <a:xfrm>
          <a:off x="9639300" y="16737203"/>
          <a:ext cx="838200" cy="2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20859</xdr:rowOff>
    </xdr:from>
    <xdr:to>
      <xdr:col>50</xdr:col>
      <xdr:colOff>114300</xdr:colOff>
      <xdr:row>97</xdr:row>
      <xdr:rowOff>106553</xdr:rowOff>
    </xdr:to>
    <xdr:cxnSp macro="">
      <xdr:nvCxnSpPr>
        <xdr:cNvPr id="456" name="直線コネクタ 455"/>
        <xdr:cNvCxnSpPr/>
      </xdr:nvCxnSpPr>
      <xdr:spPr>
        <a:xfrm>
          <a:off x="8750300" y="16480059"/>
          <a:ext cx="889000" cy="25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79105</xdr:rowOff>
    </xdr:from>
    <xdr:to>
      <xdr:col>45</xdr:col>
      <xdr:colOff>177800</xdr:colOff>
      <xdr:row>96</xdr:row>
      <xdr:rowOff>20859</xdr:rowOff>
    </xdr:to>
    <xdr:cxnSp macro="">
      <xdr:nvCxnSpPr>
        <xdr:cNvPr id="459" name="直線コネクタ 458"/>
        <xdr:cNvCxnSpPr/>
      </xdr:nvCxnSpPr>
      <xdr:spPr>
        <a:xfrm>
          <a:off x="7861300" y="16023955"/>
          <a:ext cx="889000" cy="45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82369</xdr:rowOff>
    </xdr:from>
    <xdr:ext cx="534377" cy="259045"/>
    <xdr:sp macro="" textlink="">
      <xdr:nvSpPr>
        <xdr:cNvPr id="461" name="テキスト ボックス 460"/>
        <xdr:cNvSpPr txBox="1"/>
      </xdr:nvSpPr>
      <xdr:spPr>
        <a:xfrm>
          <a:off x="8483111" y="1671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79105</xdr:rowOff>
    </xdr:from>
    <xdr:to>
      <xdr:col>41</xdr:col>
      <xdr:colOff>50800</xdr:colOff>
      <xdr:row>96</xdr:row>
      <xdr:rowOff>132797</xdr:rowOff>
    </xdr:to>
    <xdr:cxnSp macro="">
      <xdr:nvCxnSpPr>
        <xdr:cNvPr id="462" name="直線コネクタ 461"/>
        <xdr:cNvCxnSpPr/>
      </xdr:nvCxnSpPr>
      <xdr:spPr>
        <a:xfrm flipV="1">
          <a:off x="6972300" y="16023955"/>
          <a:ext cx="889000" cy="56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131464</xdr:rowOff>
    </xdr:from>
    <xdr:ext cx="534377" cy="259045"/>
    <xdr:sp macro="" textlink="">
      <xdr:nvSpPr>
        <xdr:cNvPr id="464" name="テキスト ボックス 463"/>
        <xdr:cNvSpPr txBox="1"/>
      </xdr:nvSpPr>
      <xdr:spPr>
        <a:xfrm>
          <a:off x="7594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153243</xdr:rowOff>
    </xdr:from>
    <xdr:to>
      <xdr:col>36</xdr:col>
      <xdr:colOff>165100</xdr:colOff>
      <xdr:row>98</xdr:row>
      <xdr:rowOff>83393</xdr:rowOff>
    </xdr:to>
    <xdr:sp macro="" textlink="">
      <xdr:nvSpPr>
        <xdr:cNvPr id="465" name="フローチャート: 判断 464"/>
        <xdr:cNvSpPr/>
      </xdr:nvSpPr>
      <xdr:spPr>
        <a:xfrm>
          <a:off x="6921500" y="1678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74520</xdr:rowOff>
    </xdr:from>
    <xdr:ext cx="534377" cy="259045"/>
    <xdr:sp macro="" textlink="">
      <xdr:nvSpPr>
        <xdr:cNvPr id="466" name="テキスト ボックス 465"/>
        <xdr:cNvSpPr txBox="1"/>
      </xdr:nvSpPr>
      <xdr:spPr>
        <a:xfrm>
          <a:off x="6705111" y="1687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83390</xdr:rowOff>
    </xdr:from>
    <xdr:to>
      <xdr:col>55</xdr:col>
      <xdr:colOff>50800</xdr:colOff>
      <xdr:row>98</xdr:row>
      <xdr:rowOff>13540</xdr:rowOff>
    </xdr:to>
    <xdr:sp macro="" textlink="">
      <xdr:nvSpPr>
        <xdr:cNvPr id="472" name="楕円 471"/>
        <xdr:cNvSpPr/>
      </xdr:nvSpPr>
      <xdr:spPr>
        <a:xfrm>
          <a:off x="10426700" y="1671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61817</xdr:rowOff>
    </xdr:from>
    <xdr:ext cx="534377" cy="259045"/>
    <xdr:sp macro="" textlink="">
      <xdr:nvSpPr>
        <xdr:cNvPr id="473" name="普通建設事業費 （ うち更新整備　）該当値テキスト"/>
        <xdr:cNvSpPr txBox="1"/>
      </xdr:nvSpPr>
      <xdr:spPr>
        <a:xfrm>
          <a:off x="10528300" y="1669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55753</xdr:rowOff>
    </xdr:from>
    <xdr:to>
      <xdr:col>50</xdr:col>
      <xdr:colOff>165100</xdr:colOff>
      <xdr:row>97</xdr:row>
      <xdr:rowOff>157353</xdr:rowOff>
    </xdr:to>
    <xdr:sp macro="" textlink="">
      <xdr:nvSpPr>
        <xdr:cNvPr id="474" name="楕円 473"/>
        <xdr:cNvSpPr/>
      </xdr:nvSpPr>
      <xdr:spPr>
        <a:xfrm>
          <a:off x="9588500" y="1668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148480</xdr:rowOff>
    </xdr:from>
    <xdr:ext cx="534377" cy="259045"/>
    <xdr:sp macro="" textlink="">
      <xdr:nvSpPr>
        <xdr:cNvPr id="475" name="テキスト ボックス 474"/>
        <xdr:cNvSpPr txBox="1"/>
      </xdr:nvSpPr>
      <xdr:spPr>
        <a:xfrm>
          <a:off x="9372111" y="1677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141509</xdr:rowOff>
    </xdr:from>
    <xdr:to>
      <xdr:col>46</xdr:col>
      <xdr:colOff>38100</xdr:colOff>
      <xdr:row>96</xdr:row>
      <xdr:rowOff>71659</xdr:rowOff>
    </xdr:to>
    <xdr:sp macro="" textlink="">
      <xdr:nvSpPr>
        <xdr:cNvPr id="476" name="楕円 475"/>
        <xdr:cNvSpPr/>
      </xdr:nvSpPr>
      <xdr:spPr>
        <a:xfrm>
          <a:off x="8699500" y="1642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88186</xdr:rowOff>
    </xdr:from>
    <xdr:ext cx="534377" cy="259045"/>
    <xdr:sp macro="" textlink="">
      <xdr:nvSpPr>
        <xdr:cNvPr id="477" name="テキスト ボックス 476"/>
        <xdr:cNvSpPr txBox="1"/>
      </xdr:nvSpPr>
      <xdr:spPr>
        <a:xfrm>
          <a:off x="8483111" y="1620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28305</xdr:rowOff>
    </xdr:from>
    <xdr:to>
      <xdr:col>41</xdr:col>
      <xdr:colOff>101600</xdr:colOff>
      <xdr:row>93</xdr:row>
      <xdr:rowOff>129905</xdr:rowOff>
    </xdr:to>
    <xdr:sp macro="" textlink="">
      <xdr:nvSpPr>
        <xdr:cNvPr id="478" name="楕円 477"/>
        <xdr:cNvSpPr/>
      </xdr:nvSpPr>
      <xdr:spPr>
        <a:xfrm>
          <a:off x="7810500" y="1597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146432</xdr:rowOff>
    </xdr:from>
    <xdr:ext cx="599010" cy="259045"/>
    <xdr:sp macro="" textlink="">
      <xdr:nvSpPr>
        <xdr:cNvPr id="479" name="テキスト ボックス 478"/>
        <xdr:cNvSpPr txBox="1"/>
      </xdr:nvSpPr>
      <xdr:spPr>
        <a:xfrm>
          <a:off x="7561795" y="15748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81997</xdr:rowOff>
    </xdr:from>
    <xdr:to>
      <xdr:col>36</xdr:col>
      <xdr:colOff>165100</xdr:colOff>
      <xdr:row>97</xdr:row>
      <xdr:rowOff>12147</xdr:rowOff>
    </xdr:to>
    <xdr:sp macro="" textlink="">
      <xdr:nvSpPr>
        <xdr:cNvPr id="480" name="楕円 479"/>
        <xdr:cNvSpPr/>
      </xdr:nvSpPr>
      <xdr:spPr>
        <a:xfrm>
          <a:off x="6921500" y="1654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28674</xdr:rowOff>
    </xdr:from>
    <xdr:ext cx="534377" cy="259045"/>
    <xdr:sp macro="" textlink="">
      <xdr:nvSpPr>
        <xdr:cNvPr id="481" name="テキスト ボックス 480"/>
        <xdr:cNvSpPr txBox="1"/>
      </xdr:nvSpPr>
      <xdr:spPr>
        <a:xfrm>
          <a:off x="6705111" y="1631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31523</xdr:rowOff>
    </xdr:from>
    <xdr:to>
      <xdr:col>85</xdr:col>
      <xdr:colOff>127000</xdr:colOff>
      <xdr:row>32</xdr:row>
      <xdr:rowOff>106635</xdr:rowOff>
    </xdr:to>
    <xdr:cxnSp macro="">
      <xdr:nvCxnSpPr>
        <xdr:cNvPr id="512" name="直線コネクタ 511"/>
        <xdr:cNvCxnSpPr/>
      </xdr:nvCxnSpPr>
      <xdr:spPr>
        <a:xfrm flipV="1">
          <a:off x="15481300" y="5175023"/>
          <a:ext cx="838200" cy="41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32759</xdr:rowOff>
    </xdr:from>
    <xdr:ext cx="534377" cy="259045"/>
    <xdr:sp macro="" textlink="">
      <xdr:nvSpPr>
        <xdr:cNvPr id="513" name="災害復旧事業費平均値テキスト"/>
        <xdr:cNvSpPr txBox="1"/>
      </xdr:nvSpPr>
      <xdr:spPr>
        <a:xfrm>
          <a:off x="16370300" y="654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106635</xdr:rowOff>
    </xdr:from>
    <xdr:to>
      <xdr:col>81</xdr:col>
      <xdr:colOff>50800</xdr:colOff>
      <xdr:row>38</xdr:row>
      <xdr:rowOff>13627</xdr:rowOff>
    </xdr:to>
    <xdr:cxnSp macro="">
      <xdr:nvCxnSpPr>
        <xdr:cNvPr id="515" name="直線コネクタ 514"/>
        <xdr:cNvCxnSpPr/>
      </xdr:nvCxnSpPr>
      <xdr:spPr>
        <a:xfrm flipV="1">
          <a:off x="14592300" y="5593035"/>
          <a:ext cx="889000" cy="93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163503</xdr:rowOff>
    </xdr:from>
    <xdr:ext cx="469744" cy="259045"/>
    <xdr:sp macro="" textlink="">
      <xdr:nvSpPr>
        <xdr:cNvPr id="517" name="テキスト ボックス 516"/>
        <xdr:cNvSpPr txBox="1"/>
      </xdr:nvSpPr>
      <xdr:spPr>
        <a:xfrm>
          <a:off x="15246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13627</xdr:rowOff>
    </xdr:from>
    <xdr:to>
      <xdr:col>76</xdr:col>
      <xdr:colOff>114300</xdr:colOff>
      <xdr:row>38</xdr:row>
      <xdr:rowOff>82730</xdr:rowOff>
    </xdr:to>
    <xdr:cxnSp macro="">
      <xdr:nvCxnSpPr>
        <xdr:cNvPr id="518" name="直線コネクタ 517"/>
        <xdr:cNvCxnSpPr/>
      </xdr:nvCxnSpPr>
      <xdr:spPr>
        <a:xfrm flipV="1">
          <a:off x="13703300" y="6528727"/>
          <a:ext cx="889000" cy="6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53693</xdr:rowOff>
    </xdr:from>
    <xdr:ext cx="469744" cy="259045"/>
    <xdr:sp macro="" textlink="">
      <xdr:nvSpPr>
        <xdr:cNvPr id="520" name="テキスト ボックス 519"/>
        <xdr:cNvSpPr txBox="1"/>
      </xdr:nvSpPr>
      <xdr:spPr>
        <a:xfrm>
          <a:off x="14357428" y="674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144778</xdr:rowOff>
    </xdr:from>
    <xdr:to>
      <xdr:col>71</xdr:col>
      <xdr:colOff>177800</xdr:colOff>
      <xdr:row>38</xdr:row>
      <xdr:rowOff>82730</xdr:rowOff>
    </xdr:to>
    <xdr:cxnSp macro="">
      <xdr:nvCxnSpPr>
        <xdr:cNvPr id="521" name="直線コネクタ 520"/>
        <xdr:cNvCxnSpPr/>
      </xdr:nvCxnSpPr>
      <xdr:spPr>
        <a:xfrm>
          <a:off x="12814300" y="6488428"/>
          <a:ext cx="8890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72258</xdr:rowOff>
    </xdr:from>
    <xdr:ext cx="469744" cy="259045"/>
    <xdr:sp macro="" textlink="">
      <xdr:nvSpPr>
        <xdr:cNvPr id="523" name="テキスト ボックス 522"/>
        <xdr:cNvSpPr txBox="1"/>
      </xdr:nvSpPr>
      <xdr:spPr>
        <a:xfrm>
          <a:off x="13468428" y="675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7682</xdr:rowOff>
    </xdr:from>
    <xdr:to>
      <xdr:col>67</xdr:col>
      <xdr:colOff>101600</xdr:colOff>
      <xdr:row>39</xdr:row>
      <xdr:rowOff>109282</xdr:rowOff>
    </xdr:to>
    <xdr:sp macro="" textlink="">
      <xdr:nvSpPr>
        <xdr:cNvPr id="524" name="フローチャート: 判断 523"/>
        <xdr:cNvSpPr/>
      </xdr:nvSpPr>
      <xdr:spPr>
        <a:xfrm>
          <a:off x="12763500" y="669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100409</xdr:rowOff>
    </xdr:from>
    <xdr:ext cx="469744" cy="259045"/>
    <xdr:sp macro="" textlink="">
      <xdr:nvSpPr>
        <xdr:cNvPr id="525" name="テキスト ボックス 524"/>
        <xdr:cNvSpPr txBox="1"/>
      </xdr:nvSpPr>
      <xdr:spPr>
        <a:xfrm>
          <a:off x="12579428" y="678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29</xdr:row>
      <xdr:rowOff>152173</xdr:rowOff>
    </xdr:from>
    <xdr:to>
      <xdr:col>85</xdr:col>
      <xdr:colOff>177800</xdr:colOff>
      <xdr:row>30</xdr:row>
      <xdr:rowOff>82323</xdr:rowOff>
    </xdr:to>
    <xdr:sp macro="" textlink="">
      <xdr:nvSpPr>
        <xdr:cNvPr id="531" name="楕円 530"/>
        <xdr:cNvSpPr/>
      </xdr:nvSpPr>
      <xdr:spPr>
        <a:xfrm>
          <a:off x="16268700" y="512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105200</xdr:rowOff>
    </xdr:from>
    <xdr:ext cx="534377" cy="259045"/>
    <xdr:sp macro="" textlink="">
      <xdr:nvSpPr>
        <xdr:cNvPr id="532" name="災害復旧事業費該当値テキスト"/>
        <xdr:cNvSpPr txBox="1"/>
      </xdr:nvSpPr>
      <xdr:spPr>
        <a:xfrm>
          <a:off x="16370300" y="50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55835</xdr:rowOff>
    </xdr:from>
    <xdr:to>
      <xdr:col>81</xdr:col>
      <xdr:colOff>101600</xdr:colOff>
      <xdr:row>32</xdr:row>
      <xdr:rowOff>157435</xdr:rowOff>
    </xdr:to>
    <xdr:sp macro="" textlink="">
      <xdr:nvSpPr>
        <xdr:cNvPr id="533" name="楕円 532"/>
        <xdr:cNvSpPr/>
      </xdr:nvSpPr>
      <xdr:spPr>
        <a:xfrm>
          <a:off x="15430500" y="554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2512</xdr:rowOff>
    </xdr:from>
    <xdr:ext cx="534377" cy="259045"/>
    <xdr:sp macro="" textlink="">
      <xdr:nvSpPr>
        <xdr:cNvPr id="534" name="テキスト ボックス 533"/>
        <xdr:cNvSpPr txBox="1"/>
      </xdr:nvSpPr>
      <xdr:spPr>
        <a:xfrm>
          <a:off x="15214111" y="531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134277</xdr:rowOff>
    </xdr:from>
    <xdr:to>
      <xdr:col>76</xdr:col>
      <xdr:colOff>165100</xdr:colOff>
      <xdr:row>38</xdr:row>
      <xdr:rowOff>64427</xdr:rowOff>
    </xdr:to>
    <xdr:sp macro="" textlink="">
      <xdr:nvSpPr>
        <xdr:cNvPr id="535" name="楕円 534"/>
        <xdr:cNvSpPr/>
      </xdr:nvSpPr>
      <xdr:spPr>
        <a:xfrm>
          <a:off x="14541500" y="647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80954</xdr:rowOff>
    </xdr:from>
    <xdr:ext cx="534377" cy="259045"/>
    <xdr:sp macro="" textlink="">
      <xdr:nvSpPr>
        <xdr:cNvPr id="536" name="テキスト ボックス 535"/>
        <xdr:cNvSpPr txBox="1"/>
      </xdr:nvSpPr>
      <xdr:spPr>
        <a:xfrm>
          <a:off x="14325111" y="625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31930</xdr:rowOff>
    </xdr:from>
    <xdr:to>
      <xdr:col>72</xdr:col>
      <xdr:colOff>38100</xdr:colOff>
      <xdr:row>38</xdr:row>
      <xdr:rowOff>133530</xdr:rowOff>
    </xdr:to>
    <xdr:sp macro="" textlink="">
      <xdr:nvSpPr>
        <xdr:cNvPr id="537" name="楕円 536"/>
        <xdr:cNvSpPr/>
      </xdr:nvSpPr>
      <xdr:spPr>
        <a:xfrm>
          <a:off x="13652500" y="654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150056</xdr:rowOff>
    </xdr:from>
    <xdr:ext cx="534377" cy="259045"/>
    <xdr:sp macro="" textlink="">
      <xdr:nvSpPr>
        <xdr:cNvPr id="538" name="テキスト ボックス 537"/>
        <xdr:cNvSpPr txBox="1"/>
      </xdr:nvSpPr>
      <xdr:spPr>
        <a:xfrm>
          <a:off x="13436111" y="632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93978</xdr:rowOff>
    </xdr:from>
    <xdr:to>
      <xdr:col>67</xdr:col>
      <xdr:colOff>101600</xdr:colOff>
      <xdr:row>38</xdr:row>
      <xdr:rowOff>24129</xdr:rowOff>
    </xdr:to>
    <xdr:sp macro="" textlink="">
      <xdr:nvSpPr>
        <xdr:cNvPr id="539" name="楕円 538"/>
        <xdr:cNvSpPr/>
      </xdr:nvSpPr>
      <xdr:spPr>
        <a:xfrm>
          <a:off x="12763500" y="64376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40655</xdr:rowOff>
    </xdr:from>
    <xdr:ext cx="534377" cy="259045"/>
    <xdr:sp macro="" textlink="">
      <xdr:nvSpPr>
        <xdr:cNvPr id="540" name="テキスト ボックス 539"/>
        <xdr:cNvSpPr txBox="1"/>
      </xdr:nvSpPr>
      <xdr:spPr>
        <a:xfrm>
          <a:off x="12547111" y="621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51192</xdr:rowOff>
    </xdr:from>
    <xdr:to>
      <xdr:col>85</xdr:col>
      <xdr:colOff>127000</xdr:colOff>
      <xdr:row>77</xdr:row>
      <xdr:rowOff>55291</xdr:rowOff>
    </xdr:to>
    <xdr:cxnSp macro="">
      <xdr:nvCxnSpPr>
        <xdr:cNvPr id="622" name="直線コネクタ 621"/>
        <xdr:cNvCxnSpPr/>
      </xdr:nvCxnSpPr>
      <xdr:spPr>
        <a:xfrm>
          <a:off x="15481300" y="13252842"/>
          <a:ext cx="838200" cy="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3" name="公債費平均値テキスト"/>
        <xdr:cNvSpPr txBox="1"/>
      </xdr:nvSpPr>
      <xdr:spPr>
        <a:xfrm>
          <a:off x="16370300" y="1334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51192</xdr:rowOff>
    </xdr:from>
    <xdr:to>
      <xdr:col>81</xdr:col>
      <xdr:colOff>50800</xdr:colOff>
      <xdr:row>77</xdr:row>
      <xdr:rowOff>61633</xdr:rowOff>
    </xdr:to>
    <xdr:cxnSp macro="">
      <xdr:nvCxnSpPr>
        <xdr:cNvPr id="625" name="直線コネクタ 624"/>
        <xdr:cNvCxnSpPr/>
      </xdr:nvCxnSpPr>
      <xdr:spPr>
        <a:xfrm flipV="1">
          <a:off x="14592300" y="13252842"/>
          <a:ext cx="889000" cy="1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84197</xdr:rowOff>
    </xdr:from>
    <xdr:ext cx="534377" cy="259045"/>
    <xdr:sp macro="" textlink="">
      <xdr:nvSpPr>
        <xdr:cNvPr id="627" name="テキスト ボックス 626"/>
        <xdr:cNvSpPr txBox="1"/>
      </xdr:nvSpPr>
      <xdr:spPr>
        <a:xfrm>
          <a:off x="15214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61633</xdr:rowOff>
    </xdr:from>
    <xdr:to>
      <xdr:col>76</xdr:col>
      <xdr:colOff>114300</xdr:colOff>
      <xdr:row>77</xdr:row>
      <xdr:rowOff>82007</xdr:rowOff>
    </xdr:to>
    <xdr:cxnSp macro="">
      <xdr:nvCxnSpPr>
        <xdr:cNvPr id="628" name="直線コネクタ 627"/>
        <xdr:cNvCxnSpPr/>
      </xdr:nvCxnSpPr>
      <xdr:spPr>
        <a:xfrm flipV="1">
          <a:off x="13703300" y="13263283"/>
          <a:ext cx="889000" cy="2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83462</xdr:rowOff>
    </xdr:from>
    <xdr:ext cx="534377" cy="259045"/>
    <xdr:sp macro="" textlink="">
      <xdr:nvSpPr>
        <xdr:cNvPr id="630" name="テキスト ボックス 629"/>
        <xdr:cNvSpPr txBox="1"/>
      </xdr:nvSpPr>
      <xdr:spPr>
        <a:xfrm>
          <a:off x="14325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82007</xdr:rowOff>
    </xdr:from>
    <xdr:to>
      <xdr:col>71</xdr:col>
      <xdr:colOff>177800</xdr:colOff>
      <xdr:row>77</xdr:row>
      <xdr:rowOff>82066</xdr:rowOff>
    </xdr:to>
    <xdr:cxnSp macro="">
      <xdr:nvCxnSpPr>
        <xdr:cNvPr id="631" name="直線コネクタ 630"/>
        <xdr:cNvCxnSpPr/>
      </xdr:nvCxnSpPr>
      <xdr:spPr>
        <a:xfrm flipV="1">
          <a:off x="12814300" y="13283657"/>
          <a:ext cx="8890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80841</xdr:rowOff>
    </xdr:from>
    <xdr:ext cx="534377" cy="259045"/>
    <xdr:sp macro="" textlink="">
      <xdr:nvSpPr>
        <xdr:cNvPr id="633" name="テキスト ボックス 632"/>
        <xdr:cNvSpPr txBox="1"/>
      </xdr:nvSpPr>
      <xdr:spPr>
        <a:xfrm>
          <a:off x="13436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3645</xdr:rowOff>
    </xdr:from>
    <xdr:to>
      <xdr:col>67</xdr:col>
      <xdr:colOff>101600</xdr:colOff>
      <xdr:row>78</xdr:row>
      <xdr:rowOff>105245</xdr:rowOff>
    </xdr:to>
    <xdr:sp macro="" textlink="">
      <xdr:nvSpPr>
        <xdr:cNvPr id="634" name="フローチャート: 判断 633"/>
        <xdr:cNvSpPr/>
      </xdr:nvSpPr>
      <xdr:spPr>
        <a:xfrm>
          <a:off x="12763500" y="133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96372</xdr:rowOff>
    </xdr:from>
    <xdr:ext cx="534377" cy="259045"/>
    <xdr:sp macro="" textlink="">
      <xdr:nvSpPr>
        <xdr:cNvPr id="635" name="テキスト ボックス 634"/>
        <xdr:cNvSpPr txBox="1"/>
      </xdr:nvSpPr>
      <xdr:spPr>
        <a:xfrm>
          <a:off x="12547111" y="1346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4491</xdr:rowOff>
    </xdr:from>
    <xdr:to>
      <xdr:col>85</xdr:col>
      <xdr:colOff>177800</xdr:colOff>
      <xdr:row>77</xdr:row>
      <xdr:rowOff>106091</xdr:rowOff>
    </xdr:to>
    <xdr:sp macro="" textlink="">
      <xdr:nvSpPr>
        <xdr:cNvPr id="641" name="楕円 640"/>
        <xdr:cNvSpPr/>
      </xdr:nvSpPr>
      <xdr:spPr>
        <a:xfrm>
          <a:off x="16268700" y="1320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27368</xdr:rowOff>
    </xdr:from>
    <xdr:ext cx="599010" cy="259045"/>
    <xdr:sp macro="" textlink="">
      <xdr:nvSpPr>
        <xdr:cNvPr id="642" name="公債費該当値テキスト"/>
        <xdr:cNvSpPr txBox="1"/>
      </xdr:nvSpPr>
      <xdr:spPr>
        <a:xfrm>
          <a:off x="16370300" y="1305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392</xdr:rowOff>
    </xdr:from>
    <xdr:to>
      <xdr:col>81</xdr:col>
      <xdr:colOff>101600</xdr:colOff>
      <xdr:row>77</xdr:row>
      <xdr:rowOff>101992</xdr:rowOff>
    </xdr:to>
    <xdr:sp macro="" textlink="">
      <xdr:nvSpPr>
        <xdr:cNvPr id="643" name="楕円 642"/>
        <xdr:cNvSpPr/>
      </xdr:nvSpPr>
      <xdr:spPr>
        <a:xfrm>
          <a:off x="15430500" y="1320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118519</xdr:rowOff>
    </xdr:from>
    <xdr:ext cx="599010" cy="259045"/>
    <xdr:sp macro="" textlink="">
      <xdr:nvSpPr>
        <xdr:cNvPr id="644" name="テキスト ボックス 643"/>
        <xdr:cNvSpPr txBox="1"/>
      </xdr:nvSpPr>
      <xdr:spPr>
        <a:xfrm>
          <a:off x="15181795" y="12977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10833</xdr:rowOff>
    </xdr:from>
    <xdr:to>
      <xdr:col>76</xdr:col>
      <xdr:colOff>165100</xdr:colOff>
      <xdr:row>77</xdr:row>
      <xdr:rowOff>112433</xdr:rowOff>
    </xdr:to>
    <xdr:sp macro="" textlink="">
      <xdr:nvSpPr>
        <xdr:cNvPr id="645" name="楕円 644"/>
        <xdr:cNvSpPr/>
      </xdr:nvSpPr>
      <xdr:spPr>
        <a:xfrm>
          <a:off x="14541500" y="1321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128960</xdr:rowOff>
    </xdr:from>
    <xdr:ext cx="599010" cy="259045"/>
    <xdr:sp macro="" textlink="">
      <xdr:nvSpPr>
        <xdr:cNvPr id="646" name="テキスト ボックス 645"/>
        <xdr:cNvSpPr txBox="1"/>
      </xdr:nvSpPr>
      <xdr:spPr>
        <a:xfrm>
          <a:off x="14292795" y="1298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31207</xdr:rowOff>
    </xdr:from>
    <xdr:to>
      <xdr:col>72</xdr:col>
      <xdr:colOff>38100</xdr:colOff>
      <xdr:row>77</xdr:row>
      <xdr:rowOff>132807</xdr:rowOff>
    </xdr:to>
    <xdr:sp macro="" textlink="">
      <xdr:nvSpPr>
        <xdr:cNvPr id="647" name="楕円 646"/>
        <xdr:cNvSpPr/>
      </xdr:nvSpPr>
      <xdr:spPr>
        <a:xfrm>
          <a:off x="13652500" y="1323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149334</xdr:rowOff>
    </xdr:from>
    <xdr:ext cx="599010" cy="259045"/>
    <xdr:sp macro="" textlink="">
      <xdr:nvSpPr>
        <xdr:cNvPr id="648" name="テキスト ボックス 647"/>
        <xdr:cNvSpPr txBox="1"/>
      </xdr:nvSpPr>
      <xdr:spPr>
        <a:xfrm>
          <a:off x="13403795" y="1300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31266</xdr:rowOff>
    </xdr:from>
    <xdr:to>
      <xdr:col>67</xdr:col>
      <xdr:colOff>101600</xdr:colOff>
      <xdr:row>77</xdr:row>
      <xdr:rowOff>132866</xdr:rowOff>
    </xdr:to>
    <xdr:sp macro="" textlink="">
      <xdr:nvSpPr>
        <xdr:cNvPr id="649" name="楕円 648"/>
        <xdr:cNvSpPr/>
      </xdr:nvSpPr>
      <xdr:spPr>
        <a:xfrm>
          <a:off x="12763500" y="1323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149393</xdr:rowOff>
    </xdr:from>
    <xdr:ext cx="599010" cy="259045"/>
    <xdr:sp macro="" textlink="">
      <xdr:nvSpPr>
        <xdr:cNvPr id="650" name="テキスト ボックス 649"/>
        <xdr:cNvSpPr txBox="1"/>
      </xdr:nvSpPr>
      <xdr:spPr>
        <a:xfrm>
          <a:off x="12514795" y="1300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37539</xdr:rowOff>
    </xdr:from>
    <xdr:to>
      <xdr:col>85</xdr:col>
      <xdr:colOff>127000</xdr:colOff>
      <xdr:row>97</xdr:row>
      <xdr:rowOff>114074</xdr:rowOff>
    </xdr:to>
    <xdr:cxnSp macro="">
      <xdr:nvCxnSpPr>
        <xdr:cNvPr id="677" name="直線コネクタ 676"/>
        <xdr:cNvCxnSpPr/>
      </xdr:nvCxnSpPr>
      <xdr:spPr>
        <a:xfrm>
          <a:off x="15481300" y="16668189"/>
          <a:ext cx="838200" cy="7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122131</xdr:rowOff>
    </xdr:from>
    <xdr:ext cx="534377" cy="259045"/>
    <xdr:sp macro="" textlink="">
      <xdr:nvSpPr>
        <xdr:cNvPr id="678" name="積立金平均値テキスト"/>
        <xdr:cNvSpPr txBox="1"/>
      </xdr:nvSpPr>
      <xdr:spPr>
        <a:xfrm>
          <a:off x="16370300" y="16752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37539</xdr:rowOff>
    </xdr:from>
    <xdr:to>
      <xdr:col>81</xdr:col>
      <xdr:colOff>50800</xdr:colOff>
      <xdr:row>98</xdr:row>
      <xdr:rowOff>35294</xdr:rowOff>
    </xdr:to>
    <xdr:cxnSp macro="">
      <xdr:nvCxnSpPr>
        <xdr:cNvPr id="680" name="直線コネクタ 679"/>
        <xdr:cNvCxnSpPr/>
      </xdr:nvCxnSpPr>
      <xdr:spPr>
        <a:xfrm flipV="1">
          <a:off x="14592300" y="16668189"/>
          <a:ext cx="889000" cy="16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83132</xdr:rowOff>
    </xdr:from>
    <xdr:ext cx="534377" cy="259045"/>
    <xdr:sp macro="" textlink="">
      <xdr:nvSpPr>
        <xdr:cNvPr id="682" name="テキスト ボックス 681"/>
        <xdr:cNvSpPr txBox="1"/>
      </xdr:nvSpPr>
      <xdr:spPr>
        <a:xfrm>
          <a:off x="15214111" y="1688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20051</xdr:rowOff>
    </xdr:from>
    <xdr:to>
      <xdr:col>76</xdr:col>
      <xdr:colOff>114300</xdr:colOff>
      <xdr:row>98</xdr:row>
      <xdr:rowOff>35294</xdr:rowOff>
    </xdr:to>
    <xdr:cxnSp macro="">
      <xdr:nvCxnSpPr>
        <xdr:cNvPr id="683" name="直線コネクタ 682"/>
        <xdr:cNvCxnSpPr/>
      </xdr:nvCxnSpPr>
      <xdr:spPr>
        <a:xfrm>
          <a:off x="13703300" y="16822151"/>
          <a:ext cx="889000" cy="1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89200</xdr:rowOff>
    </xdr:from>
    <xdr:ext cx="534377" cy="259045"/>
    <xdr:sp macro="" textlink="">
      <xdr:nvSpPr>
        <xdr:cNvPr id="685" name="テキスト ボックス 684"/>
        <xdr:cNvSpPr txBox="1"/>
      </xdr:nvSpPr>
      <xdr:spPr>
        <a:xfrm>
          <a:off x="14325111" y="1689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170497</xdr:rowOff>
    </xdr:from>
    <xdr:to>
      <xdr:col>71</xdr:col>
      <xdr:colOff>177800</xdr:colOff>
      <xdr:row>98</xdr:row>
      <xdr:rowOff>20051</xdr:rowOff>
    </xdr:to>
    <xdr:cxnSp macro="">
      <xdr:nvCxnSpPr>
        <xdr:cNvPr id="686" name="直線コネクタ 685"/>
        <xdr:cNvCxnSpPr/>
      </xdr:nvCxnSpPr>
      <xdr:spPr>
        <a:xfrm>
          <a:off x="12814300" y="16801147"/>
          <a:ext cx="889000" cy="2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85112</xdr:rowOff>
    </xdr:from>
    <xdr:ext cx="534377" cy="259045"/>
    <xdr:sp macro="" textlink="">
      <xdr:nvSpPr>
        <xdr:cNvPr id="688" name="テキスト ボックス 687"/>
        <xdr:cNvSpPr txBox="1"/>
      </xdr:nvSpPr>
      <xdr:spPr>
        <a:xfrm>
          <a:off x="13436111" y="1688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156575</xdr:rowOff>
    </xdr:from>
    <xdr:to>
      <xdr:col>67</xdr:col>
      <xdr:colOff>101600</xdr:colOff>
      <xdr:row>98</xdr:row>
      <xdr:rowOff>86725</xdr:rowOff>
    </xdr:to>
    <xdr:sp macro="" textlink="">
      <xdr:nvSpPr>
        <xdr:cNvPr id="689" name="フローチャート: 判断 688"/>
        <xdr:cNvSpPr/>
      </xdr:nvSpPr>
      <xdr:spPr>
        <a:xfrm>
          <a:off x="12763500" y="1678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77852</xdr:rowOff>
    </xdr:from>
    <xdr:ext cx="534377" cy="259045"/>
    <xdr:sp macro="" textlink="">
      <xdr:nvSpPr>
        <xdr:cNvPr id="690" name="テキスト ボックス 689"/>
        <xdr:cNvSpPr txBox="1"/>
      </xdr:nvSpPr>
      <xdr:spPr>
        <a:xfrm>
          <a:off x="12547111" y="1687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63274</xdr:rowOff>
    </xdr:from>
    <xdr:to>
      <xdr:col>85</xdr:col>
      <xdr:colOff>177800</xdr:colOff>
      <xdr:row>97</xdr:row>
      <xdr:rowOff>164874</xdr:rowOff>
    </xdr:to>
    <xdr:sp macro="" textlink="">
      <xdr:nvSpPr>
        <xdr:cNvPr id="696" name="楕円 695"/>
        <xdr:cNvSpPr/>
      </xdr:nvSpPr>
      <xdr:spPr>
        <a:xfrm>
          <a:off x="16268700" y="1669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86151</xdr:rowOff>
    </xdr:from>
    <xdr:ext cx="534377" cy="259045"/>
    <xdr:sp macro="" textlink="">
      <xdr:nvSpPr>
        <xdr:cNvPr id="697" name="積立金該当値テキスト"/>
        <xdr:cNvSpPr txBox="1"/>
      </xdr:nvSpPr>
      <xdr:spPr>
        <a:xfrm>
          <a:off x="16370300" y="1654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158189</xdr:rowOff>
    </xdr:from>
    <xdr:to>
      <xdr:col>81</xdr:col>
      <xdr:colOff>101600</xdr:colOff>
      <xdr:row>97</xdr:row>
      <xdr:rowOff>88339</xdr:rowOff>
    </xdr:to>
    <xdr:sp macro="" textlink="">
      <xdr:nvSpPr>
        <xdr:cNvPr id="698" name="楕円 697"/>
        <xdr:cNvSpPr/>
      </xdr:nvSpPr>
      <xdr:spPr>
        <a:xfrm>
          <a:off x="15430500" y="1661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104866</xdr:rowOff>
    </xdr:from>
    <xdr:ext cx="534377" cy="259045"/>
    <xdr:sp macro="" textlink="">
      <xdr:nvSpPr>
        <xdr:cNvPr id="699" name="テキスト ボックス 698"/>
        <xdr:cNvSpPr txBox="1"/>
      </xdr:nvSpPr>
      <xdr:spPr>
        <a:xfrm>
          <a:off x="15214111" y="1639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155944</xdr:rowOff>
    </xdr:from>
    <xdr:to>
      <xdr:col>76</xdr:col>
      <xdr:colOff>165100</xdr:colOff>
      <xdr:row>98</xdr:row>
      <xdr:rowOff>86094</xdr:rowOff>
    </xdr:to>
    <xdr:sp macro="" textlink="">
      <xdr:nvSpPr>
        <xdr:cNvPr id="700" name="楕円 699"/>
        <xdr:cNvSpPr/>
      </xdr:nvSpPr>
      <xdr:spPr>
        <a:xfrm>
          <a:off x="14541500" y="1678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102621</xdr:rowOff>
    </xdr:from>
    <xdr:ext cx="534377" cy="259045"/>
    <xdr:sp macro="" textlink="">
      <xdr:nvSpPr>
        <xdr:cNvPr id="701" name="テキスト ボックス 700"/>
        <xdr:cNvSpPr txBox="1"/>
      </xdr:nvSpPr>
      <xdr:spPr>
        <a:xfrm>
          <a:off x="14325111" y="1656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140701</xdr:rowOff>
    </xdr:from>
    <xdr:to>
      <xdr:col>72</xdr:col>
      <xdr:colOff>38100</xdr:colOff>
      <xdr:row>98</xdr:row>
      <xdr:rowOff>70851</xdr:rowOff>
    </xdr:to>
    <xdr:sp macro="" textlink="">
      <xdr:nvSpPr>
        <xdr:cNvPr id="702" name="楕円 701"/>
        <xdr:cNvSpPr/>
      </xdr:nvSpPr>
      <xdr:spPr>
        <a:xfrm>
          <a:off x="13652500" y="1677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87378</xdr:rowOff>
    </xdr:from>
    <xdr:ext cx="534377" cy="259045"/>
    <xdr:sp macro="" textlink="">
      <xdr:nvSpPr>
        <xdr:cNvPr id="703" name="テキスト ボックス 702"/>
        <xdr:cNvSpPr txBox="1"/>
      </xdr:nvSpPr>
      <xdr:spPr>
        <a:xfrm>
          <a:off x="13436111" y="165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119697</xdr:rowOff>
    </xdr:from>
    <xdr:to>
      <xdr:col>67</xdr:col>
      <xdr:colOff>101600</xdr:colOff>
      <xdr:row>98</xdr:row>
      <xdr:rowOff>49847</xdr:rowOff>
    </xdr:to>
    <xdr:sp macro="" textlink="">
      <xdr:nvSpPr>
        <xdr:cNvPr id="704" name="楕円 703"/>
        <xdr:cNvSpPr/>
      </xdr:nvSpPr>
      <xdr:spPr>
        <a:xfrm>
          <a:off x="12763500" y="1675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66374</xdr:rowOff>
    </xdr:from>
    <xdr:ext cx="534377" cy="259045"/>
    <xdr:sp macro="" textlink="">
      <xdr:nvSpPr>
        <xdr:cNvPr id="705" name="テキスト ボックス 704"/>
        <xdr:cNvSpPr txBox="1"/>
      </xdr:nvSpPr>
      <xdr:spPr>
        <a:xfrm>
          <a:off x="12547111" y="1652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139426</xdr:rowOff>
    </xdr:from>
    <xdr:to>
      <xdr:col>116</xdr:col>
      <xdr:colOff>63500</xdr:colOff>
      <xdr:row>38</xdr:row>
      <xdr:rowOff>139563</xdr:rowOff>
    </xdr:to>
    <xdr:cxnSp macro="">
      <xdr:nvCxnSpPr>
        <xdr:cNvPr id="732" name="直線コネクタ 731"/>
        <xdr:cNvCxnSpPr/>
      </xdr:nvCxnSpPr>
      <xdr:spPr>
        <a:xfrm flipV="1">
          <a:off x="21323300" y="6654526"/>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138557</xdr:rowOff>
    </xdr:from>
    <xdr:to>
      <xdr:col>111</xdr:col>
      <xdr:colOff>177800</xdr:colOff>
      <xdr:row>38</xdr:row>
      <xdr:rowOff>139563</xdr:rowOff>
    </xdr:to>
    <xdr:cxnSp macro="">
      <xdr:nvCxnSpPr>
        <xdr:cNvPr id="735" name="直線コネクタ 734"/>
        <xdr:cNvCxnSpPr/>
      </xdr:nvCxnSpPr>
      <xdr:spPr>
        <a:xfrm>
          <a:off x="20434300" y="6653657"/>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129184</xdr:rowOff>
    </xdr:from>
    <xdr:to>
      <xdr:col>107</xdr:col>
      <xdr:colOff>50800</xdr:colOff>
      <xdr:row>38</xdr:row>
      <xdr:rowOff>138557</xdr:rowOff>
    </xdr:to>
    <xdr:cxnSp macro="">
      <xdr:nvCxnSpPr>
        <xdr:cNvPr id="738" name="直線コネクタ 737"/>
        <xdr:cNvCxnSpPr/>
      </xdr:nvCxnSpPr>
      <xdr:spPr>
        <a:xfrm>
          <a:off x="19545300" y="6644284"/>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129184</xdr:rowOff>
    </xdr:from>
    <xdr:to>
      <xdr:col>102</xdr:col>
      <xdr:colOff>114300</xdr:colOff>
      <xdr:row>38</xdr:row>
      <xdr:rowOff>139700</xdr:rowOff>
    </xdr:to>
    <xdr:cxnSp macro="">
      <xdr:nvCxnSpPr>
        <xdr:cNvPr id="741" name="直線コネクタ 740"/>
        <xdr:cNvCxnSpPr/>
      </xdr:nvCxnSpPr>
      <xdr:spPr>
        <a:xfrm flipV="1">
          <a:off x="18656300" y="6644284"/>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130825</xdr:rowOff>
    </xdr:from>
    <xdr:to>
      <xdr:col>98</xdr:col>
      <xdr:colOff>38100</xdr:colOff>
      <xdr:row>38</xdr:row>
      <xdr:rowOff>60975</xdr:rowOff>
    </xdr:to>
    <xdr:sp macro="" textlink="">
      <xdr:nvSpPr>
        <xdr:cNvPr id="744" name="フローチャート: 判断 743"/>
        <xdr:cNvSpPr/>
      </xdr:nvSpPr>
      <xdr:spPr>
        <a:xfrm>
          <a:off x="18605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77502</xdr:rowOff>
    </xdr:from>
    <xdr:ext cx="469744" cy="259045"/>
    <xdr:sp macro="" textlink="">
      <xdr:nvSpPr>
        <xdr:cNvPr id="745" name="テキスト ボックス 744"/>
        <xdr:cNvSpPr txBox="1"/>
      </xdr:nvSpPr>
      <xdr:spPr>
        <a:xfrm>
          <a:off x="18421428"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88626</xdr:rowOff>
    </xdr:from>
    <xdr:to>
      <xdr:col>116</xdr:col>
      <xdr:colOff>114300</xdr:colOff>
      <xdr:row>39</xdr:row>
      <xdr:rowOff>18776</xdr:rowOff>
    </xdr:to>
    <xdr:sp macro="" textlink="">
      <xdr:nvSpPr>
        <xdr:cNvPr id="751" name="楕円 750"/>
        <xdr:cNvSpPr/>
      </xdr:nvSpPr>
      <xdr:spPr>
        <a:xfrm>
          <a:off x="22110700" y="66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3553</xdr:rowOff>
    </xdr:from>
    <xdr:ext cx="249299" cy="259045"/>
    <xdr:sp macro="" textlink="">
      <xdr:nvSpPr>
        <xdr:cNvPr id="752" name="投資及び出資金該当値テキスト"/>
        <xdr:cNvSpPr txBox="1"/>
      </xdr:nvSpPr>
      <xdr:spPr>
        <a:xfrm>
          <a:off x="22212300" y="65186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88763</xdr:rowOff>
    </xdr:from>
    <xdr:to>
      <xdr:col>112</xdr:col>
      <xdr:colOff>38100</xdr:colOff>
      <xdr:row>39</xdr:row>
      <xdr:rowOff>18913</xdr:rowOff>
    </xdr:to>
    <xdr:sp macro="" textlink="">
      <xdr:nvSpPr>
        <xdr:cNvPr id="753" name="楕円 752"/>
        <xdr:cNvSpPr/>
      </xdr:nvSpPr>
      <xdr:spPr>
        <a:xfrm>
          <a:off x="21272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10040</xdr:rowOff>
    </xdr:from>
    <xdr:ext cx="249299" cy="259045"/>
    <xdr:sp macro="" textlink="">
      <xdr:nvSpPr>
        <xdr:cNvPr id="754" name="テキスト ボックス 753"/>
        <xdr:cNvSpPr txBox="1"/>
      </xdr:nvSpPr>
      <xdr:spPr>
        <a:xfrm>
          <a:off x="21198650"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87757</xdr:rowOff>
    </xdr:from>
    <xdr:to>
      <xdr:col>107</xdr:col>
      <xdr:colOff>101600</xdr:colOff>
      <xdr:row>39</xdr:row>
      <xdr:rowOff>17907</xdr:rowOff>
    </xdr:to>
    <xdr:sp macro="" textlink="">
      <xdr:nvSpPr>
        <xdr:cNvPr id="755" name="楕円 754"/>
        <xdr:cNvSpPr/>
      </xdr:nvSpPr>
      <xdr:spPr>
        <a:xfrm>
          <a:off x="20383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9034</xdr:rowOff>
    </xdr:from>
    <xdr:ext cx="313932" cy="259045"/>
    <xdr:sp macro="" textlink="">
      <xdr:nvSpPr>
        <xdr:cNvPr id="756" name="テキスト ボックス 755"/>
        <xdr:cNvSpPr txBox="1"/>
      </xdr:nvSpPr>
      <xdr:spPr>
        <a:xfrm>
          <a:off x="20277333" y="6695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78384</xdr:rowOff>
    </xdr:from>
    <xdr:to>
      <xdr:col>102</xdr:col>
      <xdr:colOff>165100</xdr:colOff>
      <xdr:row>39</xdr:row>
      <xdr:rowOff>8534</xdr:rowOff>
    </xdr:to>
    <xdr:sp macro="" textlink="">
      <xdr:nvSpPr>
        <xdr:cNvPr id="757" name="楕円 756"/>
        <xdr:cNvSpPr/>
      </xdr:nvSpPr>
      <xdr:spPr>
        <a:xfrm>
          <a:off x="19494500" y="659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171111</xdr:rowOff>
    </xdr:from>
    <xdr:ext cx="378565" cy="259045"/>
    <xdr:sp macro="" textlink="">
      <xdr:nvSpPr>
        <xdr:cNvPr id="758" name="テキスト ボックス 757"/>
        <xdr:cNvSpPr txBox="1"/>
      </xdr:nvSpPr>
      <xdr:spPr>
        <a:xfrm>
          <a:off x="19356017" y="6686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134410</xdr:rowOff>
    </xdr:from>
    <xdr:to>
      <xdr:col>116</xdr:col>
      <xdr:colOff>63500</xdr:colOff>
      <xdr:row>59</xdr:row>
      <xdr:rowOff>22167</xdr:rowOff>
    </xdr:to>
    <xdr:cxnSp macro="">
      <xdr:nvCxnSpPr>
        <xdr:cNvPr id="791" name="直線コネクタ 790"/>
        <xdr:cNvCxnSpPr/>
      </xdr:nvCxnSpPr>
      <xdr:spPr>
        <a:xfrm>
          <a:off x="21323300" y="10078510"/>
          <a:ext cx="8382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40520</xdr:rowOff>
    </xdr:from>
    <xdr:to>
      <xdr:col>111</xdr:col>
      <xdr:colOff>177800</xdr:colOff>
      <xdr:row>58</xdr:row>
      <xdr:rowOff>134410</xdr:rowOff>
    </xdr:to>
    <xdr:cxnSp macro="">
      <xdr:nvCxnSpPr>
        <xdr:cNvPr id="794" name="直線コネクタ 793"/>
        <xdr:cNvCxnSpPr/>
      </xdr:nvCxnSpPr>
      <xdr:spPr>
        <a:xfrm>
          <a:off x="20434300" y="9984620"/>
          <a:ext cx="889000" cy="9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138818</xdr:rowOff>
    </xdr:from>
    <xdr:to>
      <xdr:col>107</xdr:col>
      <xdr:colOff>50800</xdr:colOff>
      <xdr:row>58</xdr:row>
      <xdr:rowOff>40520</xdr:rowOff>
    </xdr:to>
    <xdr:cxnSp macro="">
      <xdr:nvCxnSpPr>
        <xdr:cNvPr id="797" name="直線コネクタ 796"/>
        <xdr:cNvCxnSpPr/>
      </xdr:nvCxnSpPr>
      <xdr:spPr>
        <a:xfrm>
          <a:off x="19545300" y="99114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136527</xdr:rowOff>
    </xdr:from>
    <xdr:ext cx="469744" cy="259045"/>
    <xdr:sp macro="" textlink="">
      <xdr:nvSpPr>
        <xdr:cNvPr id="799" name="テキスト ボックス 798"/>
        <xdr:cNvSpPr txBox="1"/>
      </xdr:nvSpPr>
      <xdr:spPr>
        <a:xfrm>
          <a:off x="20199428" y="1008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138818</xdr:rowOff>
    </xdr:from>
    <xdr:to>
      <xdr:col>102</xdr:col>
      <xdr:colOff>114300</xdr:colOff>
      <xdr:row>57</xdr:row>
      <xdr:rowOff>163833</xdr:rowOff>
    </xdr:to>
    <xdr:cxnSp macro="">
      <xdr:nvCxnSpPr>
        <xdr:cNvPr id="800" name="直線コネクタ 799"/>
        <xdr:cNvCxnSpPr/>
      </xdr:nvCxnSpPr>
      <xdr:spPr>
        <a:xfrm flipV="1">
          <a:off x="18656300" y="9911468"/>
          <a:ext cx="889000" cy="2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123301</xdr:rowOff>
    </xdr:from>
    <xdr:ext cx="469744" cy="259045"/>
    <xdr:sp macro="" textlink="">
      <xdr:nvSpPr>
        <xdr:cNvPr id="802" name="テキスト ボックス 801"/>
        <xdr:cNvSpPr txBox="1"/>
      </xdr:nvSpPr>
      <xdr:spPr>
        <a:xfrm>
          <a:off x="19310428" y="1006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72017</xdr:rowOff>
    </xdr:from>
    <xdr:to>
      <xdr:col>98</xdr:col>
      <xdr:colOff>38100</xdr:colOff>
      <xdr:row>59</xdr:row>
      <xdr:rowOff>2167</xdr:rowOff>
    </xdr:to>
    <xdr:sp macro="" textlink="">
      <xdr:nvSpPr>
        <xdr:cNvPr id="803" name="フローチャート: 判断 802"/>
        <xdr:cNvSpPr/>
      </xdr:nvSpPr>
      <xdr:spPr>
        <a:xfrm>
          <a:off x="18605500" y="10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164744</xdr:rowOff>
    </xdr:from>
    <xdr:ext cx="469744" cy="259045"/>
    <xdr:sp macro="" textlink="">
      <xdr:nvSpPr>
        <xdr:cNvPr id="804" name="テキスト ボックス 803"/>
        <xdr:cNvSpPr txBox="1"/>
      </xdr:nvSpPr>
      <xdr:spPr>
        <a:xfrm>
          <a:off x="18421428" y="101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142817</xdr:rowOff>
    </xdr:from>
    <xdr:to>
      <xdr:col>116</xdr:col>
      <xdr:colOff>114300</xdr:colOff>
      <xdr:row>59</xdr:row>
      <xdr:rowOff>72967</xdr:rowOff>
    </xdr:to>
    <xdr:sp macro="" textlink="">
      <xdr:nvSpPr>
        <xdr:cNvPr id="810" name="楕円 809"/>
        <xdr:cNvSpPr/>
      </xdr:nvSpPr>
      <xdr:spPr>
        <a:xfrm>
          <a:off x="22110700" y="1008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57744</xdr:rowOff>
    </xdr:from>
    <xdr:ext cx="469744" cy="259045"/>
    <xdr:sp macro="" textlink="">
      <xdr:nvSpPr>
        <xdr:cNvPr id="811" name="貸付金該当値テキスト"/>
        <xdr:cNvSpPr txBox="1"/>
      </xdr:nvSpPr>
      <xdr:spPr>
        <a:xfrm>
          <a:off x="22212300" y="1000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83610</xdr:rowOff>
    </xdr:from>
    <xdr:to>
      <xdr:col>112</xdr:col>
      <xdr:colOff>38100</xdr:colOff>
      <xdr:row>59</xdr:row>
      <xdr:rowOff>13760</xdr:rowOff>
    </xdr:to>
    <xdr:sp macro="" textlink="">
      <xdr:nvSpPr>
        <xdr:cNvPr id="812" name="楕円 811"/>
        <xdr:cNvSpPr/>
      </xdr:nvSpPr>
      <xdr:spPr>
        <a:xfrm>
          <a:off x="21272500" y="1002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4887</xdr:rowOff>
    </xdr:from>
    <xdr:ext cx="469744" cy="259045"/>
    <xdr:sp macro="" textlink="">
      <xdr:nvSpPr>
        <xdr:cNvPr id="813" name="テキスト ボックス 812"/>
        <xdr:cNvSpPr txBox="1"/>
      </xdr:nvSpPr>
      <xdr:spPr>
        <a:xfrm>
          <a:off x="21088428" y="1012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161170</xdr:rowOff>
    </xdr:from>
    <xdr:to>
      <xdr:col>107</xdr:col>
      <xdr:colOff>101600</xdr:colOff>
      <xdr:row>58</xdr:row>
      <xdr:rowOff>91320</xdr:rowOff>
    </xdr:to>
    <xdr:sp macro="" textlink="">
      <xdr:nvSpPr>
        <xdr:cNvPr id="814" name="楕円 813"/>
        <xdr:cNvSpPr/>
      </xdr:nvSpPr>
      <xdr:spPr>
        <a:xfrm>
          <a:off x="20383500" y="99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107847</xdr:rowOff>
    </xdr:from>
    <xdr:ext cx="469744" cy="259045"/>
    <xdr:sp macro="" textlink="">
      <xdr:nvSpPr>
        <xdr:cNvPr id="815" name="テキスト ボックス 814"/>
        <xdr:cNvSpPr txBox="1"/>
      </xdr:nvSpPr>
      <xdr:spPr>
        <a:xfrm>
          <a:off x="20199428" y="97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88018</xdr:rowOff>
    </xdr:from>
    <xdr:to>
      <xdr:col>102</xdr:col>
      <xdr:colOff>165100</xdr:colOff>
      <xdr:row>58</xdr:row>
      <xdr:rowOff>18168</xdr:rowOff>
    </xdr:to>
    <xdr:sp macro="" textlink="">
      <xdr:nvSpPr>
        <xdr:cNvPr id="816" name="楕円 815"/>
        <xdr:cNvSpPr/>
      </xdr:nvSpPr>
      <xdr:spPr>
        <a:xfrm>
          <a:off x="19494500" y="986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34695</xdr:rowOff>
    </xdr:from>
    <xdr:ext cx="469744" cy="259045"/>
    <xdr:sp macro="" textlink="">
      <xdr:nvSpPr>
        <xdr:cNvPr id="817" name="テキスト ボックス 816"/>
        <xdr:cNvSpPr txBox="1"/>
      </xdr:nvSpPr>
      <xdr:spPr>
        <a:xfrm>
          <a:off x="19310428" y="963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113033</xdr:rowOff>
    </xdr:from>
    <xdr:to>
      <xdr:col>98</xdr:col>
      <xdr:colOff>38100</xdr:colOff>
      <xdr:row>58</xdr:row>
      <xdr:rowOff>43183</xdr:rowOff>
    </xdr:to>
    <xdr:sp macro="" textlink="">
      <xdr:nvSpPr>
        <xdr:cNvPr id="818" name="楕円 817"/>
        <xdr:cNvSpPr/>
      </xdr:nvSpPr>
      <xdr:spPr>
        <a:xfrm>
          <a:off x="18605500" y="988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59710</xdr:rowOff>
    </xdr:from>
    <xdr:ext cx="469744" cy="259045"/>
    <xdr:sp macro="" textlink="">
      <xdr:nvSpPr>
        <xdr:cNvPr id="819" name="テキスト ボックス 818"/>
        <xdr:cNvSpPr txBox="1"/>
      </xdr:nvSpPr>
      <xdr:spPr>
        <a:xfrm>
          <a:off x="18421428" y="966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43966</xdr:rowOff>
    </xdr:from>
    <xdr:to>
      <xdr:col>116</xdr:col>
      <xdr:colOff>63500</xdr:colOff>
      <xdr:row>72</xdr:row>
      <xdr:rowOff>73733</xdr:rowOff>
    </xdr:to>
    <xdr:cxnSp macro="">
      <xdr:nvCxnSpPr>
        <xdr:cNvPr id="851" name="直線コネクタ 850"/>
        <xdr:cNvCxnSpPr/>
      </xdr:nvCxnSpPr>
      <xdr:spPr>
        <a:xfrm flipV="1">
          <a:off x="21323300" y="12388366"/>
          <a:ext cx="838200" cy="2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73178</xdr:rowOff>
    </xdr:from>
    <xdr:to>
      <xdr:col>111</xdr:col>
      <xdr:colOff>177800</xdr:colOff>
      <xdr:row>72</xdr:row>
      <xdr:rowOff>73733</xdr:rowOff>
    </xdr:to>
    <xdr:cxnSp macro="">
      <xdr:nvCxnSpPr>
        <xdr:cNvPr id="854" name="直線コネクタ 853"/>
        <xdr:cNvCxnSpPr/>
      </xdr:nvCxnSpPr>
      <xdr:spPr>
        <a:xfrm>
          <a:off x="20434300" y="12417578"/>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6" name="テキスト ボックス 855"/>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73178</xdr:rowOff>
    </xdr:from>
    <xdr:to>
      <xdr:col>107</xdr:col>
      <xdr:colOff>50800</xdr:colOff>
      <xdr:row>72</xdr:row>
      <xdr:rowOff>106537</xdr:rowOff>
    </xdr:to>
    <xdr:cxnSp macro="">
      <xdr:nvCxnSpPr>
        <xdr:cNvPr id="857" name="直線コネクタ 856"/>
        <xdr:cNvCxnSpPr/>
      </xdr:nvCxnSpPr>
      <xdr:spPr>
        <a:xfrm flipV="1">
          <a:off x="19545300" y="12417578"/>
          <a:ext cx="889000" cy="3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59" name="テキスト ボックス 858"/>
        <xdr:cNvSpPr txBox="1"/>
      </xdr:nvSpPr>
      <xdr:spPr>
        <a:xfrm>
          <a:off x="20167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106537</xdr:rowOff>
    </xdr:from>
    <xdr:to>
      <xdr:col>102</xdr:col>
      <xdr:colOff>114300</xdr:colOff>
      <xdr:row>72</xdr:row>
      <xdr:rowOff>109313</xdr:rowOff>
    </xdr:to>
    <xdr:cxnSp macro="">
      <xdr:nvCxnSpPr>
        <xdr:cNvPr id="860" name="直線コネクタ 859"/>
        <xdr:cNvCxnSpPr/>
      </xdr:nvCxnSpPr>
      <xdr:spPr>
        <a:xfrm flipV="1">
          <a:off x="18656300" y="12450937"/>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106924</xdr:rowOff>
    </xdr:from>
    <xdr:ext cx="534377" cy="259045"/>
    <xdr:sp macro="" textlink="">
      <xdr:nvSpPr>
        <xdr:cNvPr id="862" name="テキスト ボックス 861"/>
        <xdr:cNvSpPr txBox="1"/>
      </xdr:nvSpPr>
      <xdr:spPr>
        <a:xfrm>
          <a:off x="19278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73714</xdr:rowOff>
    </xdr:from>
    <xdr:to>
      <xdr:col>98</xdr:col>
      <xdr:colOff>38100</xdr:colOff>
      <xdr:row>76</xdr:row>
      <xdr:rowOff>3863</xdr:rowOff>
    </xdr:to>
    <xdr:sp macro="" textlink="">
      <xdr:nvSpPr>
        <xdr:cNvPr id="863" name="フローチャート: 判断 862"/>
        <xdr:cNvSpPr/>
      </xdr:nvSpPr>
      <xdr:spPr>
        <a:xfrm>
          <a:off x="18605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166442</xdr:rowOff>
    </xdr:from>
    <xdr:ext cx="534377" cy="259045"/>
    <xdr:sp macro="" textlink="">
      <xdr:nvSpPr>
        <xdr:cNvPr id="864" name="テキスト ボックス 863"/>
        <xdr:cNvSpPr txBox="1"/>
      </xdr:nvSpPr>
      <xdr:spPr>
        <a:xfrm>
          <a:off x="18389111" y="130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164616</xdr:rowOff>
    </xdr:from>
    <xdr:to>
      <xdr:col>116</xdr:col>
      <xdr:colOff>114300</xdr:colOff>
      <xdr:row>72</xdr:row>
      <xdr:rowOff>94766</xdr:rowOff>
    </xdr:to>
    <xdr:sp macro="" textlink="">
      <xdr:nvSpPr>
        <xdr:cNvPr id="870" name="楕円 869"/>
        <xdr:cNvSpPr/>
      </xdr:nvSpPr>
      <xdr:spPr>
        <a:xfrm>
          <a:off x="22110700" y="1233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16043</xdr:rowOff>
    </xdr:from>
    <xdr:ext cx="534377" cy="259045"/>
    <xdr:sp macro="" textlink="">
      <xdr:nvSpPr>
        <xdr:cNvPr id="871" name="繰出金該当値テキスト"/>
        <xdr:cNvSpPr txBox="1"/>
      </xdr:nvSpPr>
      <xdr:spPr>
        <a:xfrm>
          <a:off x="22212300" y="121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22933</xdr:rowOff>
    </xdr:from>
    <xdr:to>
      <xdr:col>112</xdr:col>
      <xdr:colOff>38100</xdr:colOff>
      <xdr:row>72</xdr:row>
      <xdr:rowOff>124533</xdr:rowOff>
    </xdr:to>
    <xdr:sp macro="" textlink="">
      <xdr:nvSpPr>
        <xdr:cNvPr id="872" name="楕円 871"/>
        <xdr:cNvSpPr/>
      </xdr:nvSpPr>
      <xdr:spPr>
        <a:xfrm>
          <a:off x="21272500" y="1236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141060</xdr:rowOff>
    </xdr:from>
    <xdr:ext cx="534377" cy="259045"/>
    <xdr:sp macro="" textlink="">
      <xdr:nvSpPr>
        <xdr:cNvPr id="873" name="テキスト ボックス 872"/>
        <xdr:cNvSpPr txBox="1"/>
      </xdr:nvSpPr>
      <xdr:spPr>
        <a:xfrm>
          <a:off x="21056111" y="1214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22378</xdr:rowOff>
    </xdr:from>
    <xdr:to>
      <xdr:col>107</xdr:col>
      <xdr:colOff>101600</xdr:colOff>
      <xdr:row>72</xdr:row>
      <xdr:rowOff>123978</xdr:rowOff>
    </xdr:to>
    <xdr:sp macro="" textlink="">
      <xdr:nvSpPr>
        <xdr:cNvPr id="874" name="楕円 873"/>
        <xdr:cNvSpPr/>
      </xdr:nvSpPr>
      <xdr:spPr>
        <a:xfrm>
          <a:off x="20383500" y="1236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140505</xdr:rowOff>
    </xdr:from>
    <xdr:ext cx="534377" cy="259045"/>
    <xdr:sp macro="" textlink="">
      <xdr:nvSpPr>
        <xdr:cNvPr id="875" name="テキスト ボックス 874"/>
        <xdr:cNvSpPr txBox="1"/>
      </xdr:nvSpPr>
      <xdr:spPr>
        <a:xfrm>
          <a:off x="20167111" y="1214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55737</xdr:rowOff>
    </xdr:from>
    <xdr:to>
      <xdr:col>102</xdr:col>
      <xdr:colOff>165100</xdr:colOff>
      <xdr:row>72</xdr:row>
      <xdr:rowOff>157337</xdr:rowOff>
    </xdr:to>
    <xdr:sp macro="" textlink="">
      <xdr:nvSpPr>
        <xdr:cNvPr id="876" name="楕円 875"/>
        <xdr:cNvSpPr/>
      </xdr:nvSpPr>
      <xdr:spPr>
        <a:xfrm>
          <a:off x="19494500" y="1240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2414</xdr:rowOff>
    </xdr:from>
    <xdr:ext cx="534377" cy="259045"/>
    <xdr:sp macro="" textlink="">
      <xdr:nvSpPr>
        <xdr:cNvPr id="877" name="テキスト ボックス 876"/>
        <xdr:cNvSpPr txBox="1"/>
      </xdr:nvSpPr>
      <xdr:spPr>
        <a:xfrm>
          <a:off x="19278111" y="1217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58513</xdr:rowOff>
    </xdr:from>
    <xdr:to>
      <xdr:col>98</xdr:col>
      <xdr:colOff>38100</xdr:colOff>
      <xdr:row>72</xdr:row>
      <xdr:rowOff>160113</xdr:rowOff>
    </xdr:to>
    <xdr:sp macro="" textlink="">
      <xdr:nvSpPr>
        <xdr:cNvPr id="878" name="楕円 877"/>
        <xdr:cNvSpPr/>
      </xdr:nvSpPr>
      <xdr:spPr>
        <a:xfrm>
          <a:off x="18605500" y="1240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5190</xdr:rowOff>
    </xdr:from>
    <xdr:ext cx="534377" cy="259045"/>
    <xdr:sp macro="" textlink="">
      <xdr:nvSpPr>
        <xdr:cNvPr id="879" name="テキスト ボックス 878"/>
        <xdr:cNvSpPr txBox="1"/>
      </xdr:nvSpPr>
      <xdr:spPr>
        <a:xfrm>
          <a:off x="18389111" y="1217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0" name="フローチャート: 判断 919"/>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1" name="テキスト ボックス 92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6" name="テキスト ボックス 935"/>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普通建設事業費（新規整備）について、大型事業（成羽長寿園・こども園建設事業）の完了により、昨年度に比べ住民一人当たりのコストは下がっているものの一人当たりは約</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千円であり、類似団体と比較して高い状況が続いている。また、今後も新規の大型事業を予定しており、引き続き高い数値となることが見込まれる。公共施設等総合管理計画等により、施設の統廃合も検討しながら事業費の減少を目指していく。</a:t>
          </a:r>
        </a:p>
        <a:p>
          <a:r>
            <a:rPr kumimoji="1" lang="ja-JP" altLang="en-US" sz="1300">
              <a:latin typeface="ＭＳ Ｐゴシック" panose="020B0600070205080204" pitchFamily="50" charset="-128"/>
              <a:ea typeface="ＭＳ Ｐゴシック" panose="020B0600070205080204" pitchFamily="50" charset="-128"/>
            </a:rPr>
            <a:t>災害復旧事業費について、平成３０年７月豪雨等により住民一人当たりのコストは約</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千円であり、類似団体と比較して非常に大きな数値となっている。平成３０年度から令和２年度までの３年間での復旧を計画しており、もうしばらくの間、高い数値となることが見込まれるが、国県の補助金を有効に活用し、事業を確実に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繰出金は住民一人当たり約</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千円となっており、年々増加傾向にある。これは、高齢化による医療費及び介護サービス費増加に係る国民健康保険及び介護保険特別会計への繰出金増加などが主な要因である。今後は各事業において独立採算の原則に立ち返った健全経営を一層推進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30,136
29,168
546.99
26,584,712
25,533,809
704,986
13,389,613
32,942,222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162941</xdr:rowOff>
    </xdr:from>
    <xdr:to>
      <xdr:col>24</xdr:col>
      <xdr:colOff>63500</xdr:colOff>
      <xdr:row>35</xdr:row>
      <xdr:rowOff>20638</xdr:rowOff>
    </xdr:to>
    <xdr:cxnSp macro="">
      <xdr:nvCxnSpPr>
        <xdr:cNvPr id="61" name="直線コネクタ 60"/>
        <xdr:cNvCxnSpPr/>
      </xdr:nvCxnSpPr>
      <xdr:spPr>
        <a:xfrm flipV="1">
          <a:off x="3797300" y="5992241"/>
          <a:ext cx="8382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166941</xdr:rowOff>
    </xdr:from>
    <xdr:to>
      <xdr:col>19</xdr:col>
      <xdr:colOff>177800</xdr:colOff>
      <xdr:row>35</xdr:row>
      <xdr:rowOff>20638</xdr:rowOff>
    </xdr:to>
    <xdr:cxnSp macro="">
      <xdr:nvCxnSpPr>
        <xdr:cNvPr id="64" name="直線コネクタ 63"/>
        <xdr:cNvCxnSpPr/>
      </xdr:nvCxnSpPr>
      <xdr:spPr>
        <a:xfrm>
          <a:off x="2908300" y="5996241"/>
          <a:ext cx="889000" cy="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165227</xdr:rowOff>
    </xdr:from>
    <xdr:to>
      <xdr:col>15</xdr:col>
      <xdr:colOff>50800</xdr:colOff>
      <xdr:row>34</xdr:row>
      <xdr:rowOff>166941</xdr:rowOff>
    </xdr:to>
    <xdr:cxnSp macro="">
      <xdr:nvCxnSpPr>
        <xdr:cNvPr id="67" name="直線コネクタ 66"/>
        <xdr:cNvCxnSpPr/>
      </xdr:nvCxnSpPr>
      <xdr:spPr>
        <a:xfrm>
          <a:off x="2019300" y="5994527"/>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53975</xdr:rowOff>
    </xdr:from>
    <xdr:to>
      <xdr:col>10</xdr:col>
      <xdr:colOff>114300</xdr:colOff>
      <xdr:row>34</xdr:row>
      <xdr:rowOff>165227</xdr:rowOff>
    </xdr:to>
    <xdr:cxnSp macro="">
      <xdr:nvCxnSpPr>
        <xdr:cNvPr id="70" name="直線コネクタ 69"/>
        <xdr:cNvCxnSpPr/>
      </xdr:nvCxnSpPr>
      <xdr:spPr>
        <a:xfrm>
          <a:off x="1130300" y="5883275"/>
          <a:ext cx="8890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67183</xdr:rowOff>
    </xdr:from>
    <xdr:to>
      <xdr:col>6</xdr:col>
      <xdr:colOff>38100</xdr:colOff>
      <xdr:row>35</xdr:row>
      <xdr:rowOff>168783</xdr:rowOff>
    </xdr:to>
    <xdr:sp macro="" textlink="">
      <xdr:nvSpPr>
        <xdr:cNvPr id="73" name="フローチャート: 判断 72"/>
        <xdr:cNvSpPr/>
      </xdr:nvSpPr>
      <xdr:spPr>
        <a:xfrm>
          <a:off x="1079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159910</xdr:rowOff>
    </xdr:from>
    <xdr:ext cx="469744" cy="259045"/>
    <xdr:sp macro="" textlink="">
      <xdr:nvSpPr>
        <xdr:cNvPr id="74" name="テキスト ボックス 73"/>
        <xdr:cNvSpPr txBox="1"/>
      </xdr:nvSpPr>
      <xdr:spPr>
        <a:xfrm>
          <a:off x="895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112141</xdr:rowOff>
    </xdr:from>
    <xdr:to>
      <xdr:col>24</xdr:col>
      <xdr:colOff>114300</xdr:colOff>
      <xdr:row>35</xdr:row>
      <xdr:rowOff>42291</xdr:rowOff>
    </xdr:to>
    <xdr:sp macro="" textlink="">
      <xdr:nvSpPr>
        <xdr:cNvPr id="80" name="楕円 79"/>
        <xdr:cNvSpPr/>
      </xdr:nvSpPr>
      <xdr:spPr>
        <a:xfrm>
          <a:off x="4584700" y="594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135018</xdr:rowOff>
    </xdr:from>
    <xdr:ext cx="469744" cy="259045"/>
    <xdr:sp macro="" textlink="">
      <xdr:nvSpPr>
        <xdr:cNvPr id="81" name="議会費該当値テキスト"/>
        <xdr:cNvSpPr txBox="1"/>
      </xdr:nvSpPr>
      <xdr:spPr>
        <a:xfrm>
          <a:off x="4686300" y="579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141288</xdr:rowOff>
    </xdr:from>
    <xdr:to>
      <xdr:col>20</xdr:col>
      <xdr:colOff>38100</xdr:colOff>
      <xdr:row>35</xdr:row>
      <xdr:rowOff>71438</xdr:rowOff>
    </xdr:to>
    <xdr:sp macro="" textlink="">
      <xdr:nvSpPr>
        <xdr:cNvPr id="82" name="楕円 81"/>
        <xdr:cNvSpPr/>
      </xdr:nvSpPr>
      <xdr:spPr>
        <a:xfrm>
          <a:off x="3746500" y="597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87965</xdr:rowOff>
    </xdr:from>
    <xdr:ext cx="469744" cy="259045"/>
    <xdr:sp macro="" textlink="">
      <xdr:nvSpPr>
        <xdr:cNvPr id="83" name="テキスト ボックス 82"/>
        <xdr:cNvSpPr txBox="1"/>
      </xdr:nvSpPr>
      <xdr:spPr>
        <a:xfrm>
          <a:off x="3562428" y="574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116141</xdr:rowOff>
    </xdr:from>
    <xdr:to>
      <xdr:col>15</xdr:col>
      <xdr:colOff>101600</xdr:colOff>
      <xdr:row>35</xdr:row>
      <xdr:rowOff>46291</xdr:rowOff>
    </xdr:to>
    <xdr:sp macro="" textlink="">
      <xdr:nvSpPr>
        <xdr:cNvPr id="84" name="楕円 83"/>
        <xdr:cNvSpPr/>
      </xdr:nvSpPr>
      <xdr:spPr>
        <a:xfrm>
          <a:off x="2857500" y="594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62818</xdr:rowOff>
    </xdr:from>
    <xdr:ext cx="469744" cy="259045"/>
    <xdr:sp macro="" textlink="">
      <xdr:nvSpPr>
        <xdr:cNvPr id="85" name="テキスト ボックス 84"/>
        <xdr:cNvSpPr txBox="1"/>
      </xdr:nvSpPr>
      <xdr:spPr>
        <a:xfrm>
          <a:off x="2673428" y="572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114427</xdr:rowOff>
    </xdr:from>
    <xdr:to>
      <xdr:col>10</xdr:col>
      <xdr:colOff>165100</xdr:colOff>
      <xdr:row>35</xdr:row>
      <xdr:rowOff>44577</xdr:rowOff>
    </xdr:to>
    <xdr:sp macro="" textlink="">
      <xdr:nvSpPr>
        <xdr:cNvPr id="86" name="楕円 85"/>
        <xdr:cNvSpPr/>
      </xdr:nvSpPr>
      <xdr:spPr>
        <a:xfrm>
          <a:off x="1968500" y="594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61104</xdr:rowOff>
    </xdr:from>
    <xdr:ext cx="469744" cy="259045"/>
    <xdr:sp macro="" textlink="">
      <xdr:nvSpPr>
        <xdr:cNvPr id="87" name="テキスト ボックス 86"/>
        <xdr:cNvSpPr txBox="1"/>
      </xdr:nvSpPr>
      <xdr:spPr>
        <a:xfrm>
          <a:off x="1784428" y="571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3175</xdr:rowOff>
    </xdr:from>
    <xdr:to>
      <xdr:col>6</xdr:col>
      <xdr:colOff>38100</xdr:colOff>
      <xdr:row>34</xdr:row>
      <xdr:rowOff>104775</xdr:rowOff>
    </xdr:to>
    <xdr:sp macro="" textlink="">
      <xdr:nvSpPr>
        <xdr:cNvPr id="88" name="楕円 87"/>
        <xdr:cNvSpPr/>
      </xdr:nvSpPr>
      <xdr:spPr>
        <a:xfrm>
          <a:off x="1079500" y="58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121302</xdr:rowOff>
    </xdr:from>
    <xdr:ext cx="469744" cy="259045"/>
    <xdr:sp macro="" textlink="">
      <xdr:nvSpPr>
        <xdr:cNvPr id="89" name="テキスト ボックス 88"/>
        <xdr:cNvSpPr txBox="1"/>
      </xdr:nvSpPr>
      <xdr:spPr>
        <a:xfrm>
          <a:off x="895428" y="560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32434</xdr:rowOff>
    </xdr:from>
    <xdr:to>
      <xdr:col>24</xdr:col>
      <xdr:colOff>63500</xdr:colOff>
      <xdr:row>57</xdr:row>
      <xdr:rowOff>42407</xdr:rowOff>
    </xdr:to>
    <xdr:cxnSp macro="">
      <xdr:nvCxnSpPr>
        <xdr:cNvPr id="120" name="直線コネクタ 119"/>
        <xdr:cNvCxnSpPr/>
      </xdr:nvCxnSpPr>
      <xdr:spPr>
        <a:xfrm>
          <a:off x="3797300" y="9805084"/>
          <a:ext cx="838200" cy="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37619</xdr:rowOff>
    </xdr:from>
    <xdr:ext cx="599010" cy="259045"/>
    <xdr:sp macro="" textlink="">
      <xdr:nvSpPr>
        <xdr:cNvPr id="121" name="総務費平均値テキスト"/>
        <xdr:cNvSpPr txBox="1"/>
      </xdr:nvSpPr>
      <xdr:spPr>
        <a:xfrm>
          <a:off x="4686300" y="9810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32434</xdr:rowOff>
    </xdr:from>
    <xdr:to>
      <xdr:col>19</xdr:col>
      <xdr:colOff>177800</xdr:colOff>
      <xdr:row>57</xdr:row>
      <xdr:rowOff>80447</xdr:rowOff>
    </xdr:to>
    <xdr:cxnSp macro="">
      <xdr:nvCxnSpPr>
        <xdr:cNvPr id="123" name="直線コネクタ 122"/>
        <xdr:cNvCxnSpPr/>
      </xdr:nvCxnSpPr>
      <xdr:spPr>
        <a:xfrm flipV="1">
          <a:off x="2908300" y="9805084"/>
          <a:ext cx="889000" cy="4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76228</xdr:rowOff>
    </xdr:from>
    <xdr:to>
      <xdr:col>15</xdr:col>
      <xdr:colOff>50800</xdr:colOff>
      <xdr:row>57</xdr:row>
      <xdr:rowOff>80447</xdr:rowOff>
    </xdr:to>
    <xdr:cxnSp macro="">
      <xdr:nvCxnSpPr>
        <xdr:cNvPr id="126" name="直線コネクタ 125"/>
        <xdr:cNvCxnSpPr/>
      </xdr:nvCxnSpPr>
      <xdr:spPr>
        <a:xfrm>
          <a:off x="2019300" y="9848878"/>
          <a:ext cx="889000" cy="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xdr:cNvSpPr txBox="1"/>
      </xdr:nvSpPr>
      <xdr:spPr>
        <a:xfrm>
          <a:off x="2641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161571</xdr:rowOff>
    </xdr:from>
    <xdr:to>
      <xdr:col>10</xdr:col>
      <xdr:colOff>114300</xdr:colOff>
      <xdr:row>57</xdr:row>
      <xdr:rowOff>76228</xdr:rowOff>
    </xdr:to>
    <xdr:cxnSp macro="">
      <xdr:nvCxnSpPr>
        <xdr:cNvPr id="129" name="直線コネクタ 128"/>
        <xdr:cNvCxnSpPr/>
      </xdr:nvCxnSpPr>
      <xdr:spPr>
        <a:xfrm>
          <a:off x="1130300" y="9762771"/>
          <a:ext cx="889000" cy="8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107368</xdr:rowOff>
    </xdr:from>
    <xdr:to>
      <xdr:col>6</xdr:col>
      <xdr:colOff>38100</xdr:colOff>
      <xdr:row>58</xdr:row>
      <xdr:rowOff>37518</xdr:rowOff>
    </xdr:to>
    <xdr:sp macro="" textlink="">
      <xdr:nvSpPr>
        <xdr:cNvPr id="132" name="フローチャート: 判断 131"/>
        <xdr:cNvSpPr/>
      </xdr:nvSpPr>
      <xdr:spPr>
        <a:xfrm>
          <a:off x="1079500" y="988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28645</xdr:rowOff>
    </xdr:from>
    <xdr:ext cx="534377" cy="259045"/>
    <xdr:sp macro="" textlink="">
      <xdr:nvSpPr>
        <xdr:cNvPr id="133" name="テキスト ボックス 132"/>
        <xdr:cNvSpPr txBox="1"/>
      </xdr:nvSpPr>
      <xdr:spPr>
        <a:xfrm>
          <a:off x="863111" y="997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163057</xdr:rowOff>
    </xdr:from>
    <xdr:to>
      <xdr:col>24</xdr:col>
      <xdr:colOff>114300</xdr:colOff>
      <xdr:row>57</xdr:row>
      <xdr:rowOff>93207</xdr:rowOff>
    </xdr:to>
    <xdr:sp macro="" textlink="">
      <xdr:nvSpPr>
        <xdr:cNvPr id="139" name="楕円 138"/>
        <xdr:cNvSpPr/>
      </xdr:nvSpPr>
      <xdr:spPr>
        <a:xfrm>
          <a:off x="4584700" y="976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14484</xdr:rowOff>
    </xdr:from>
    <xdr:ext cx="599010" cy="259045"/>
    <xdr:sp macro="" textlink="">
      <xdr:nvSpPr>
        <xdr:cNvPr id="140" name="総務費該当値テキスト"/>
        <xdr:cNvSpPr txBox="1"/>
      </xdr:nvSpPr>
      <xdr:spPr>
        <a:xfrm>
          <a:off x="4686300" y="961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153084</xdr:rowOff>
    </xdr:from>
    <xdr:to>
      <xdr:col>20</xdr:col>
      <xdr:colOff>38100</xdr:colOff>
      <xdr:row>57</xdr:row>
      <xdr:rowOff>83234</xdr:rowOff>
    </xdr:to>
    <xdr:sp macro="" textlink="">
      <xdr:nvSpPr>
        <xdr:cNvPr id="141" name="楕円 140"/>
        <xdr:cNvSpPr/>
      </xdr:nvSpPr>
      <xdr:spPr>
        <a:xfrm>
          <a:off x="3746500" y="975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99761</xdr:rowOff>
    </xdr:from>
    <xdr:ext cx="599010" cy="259045"/>
    <xdr:sp macro="" textlink="">
      <xdr:nvSpPr>
        <xdr:cNvPr id="142" name="テキスト ボックス 141"/>
        <xdr:cNvSpPr txBox="1"/>
      </xdr:nvSpPr>
      <xdr:spPr>
        <a:xfrm>
          <a:off x="3497795" y="95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29647</xdr:rowOff>
    </xdr:from>
    <xdr:to>
      <xdr:col>15</xdr:col>
      <xdr:colOff>101600</xdr:colOff>
      <xdr:row>57</xdr:row>
      <xdr:rowOff>131247</xdr:rowOff>
    </xdr:to>
    <xdr:sp macro="" textlink="">
      <xdr:nvSpPr>
        <xdr:cNvPr id="143" name="楕円 142"/>
        <xdr:cNvSpPr/>
      </xdr:nvSpPr>
      <xdr:spPr>
        <a:xfrm>
          <a:off x="2857500" y="980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147774</xdr:rowOff>
    </xdr:from>
    <xdr:ext cx="599010" cy="259045"/>
    <xdr:sp macro="" textlink="">
      <xdr:nvSpPr>
        <xdr:cNvPr id="144" name="テキスト ボックス 143"/>
        <xdr:cNvSpPr txBox="1"/>
      </xdr:nvSpPr>
      <xdr:spPr>
        <a:xfrm>
          <a:off x="2608795" y="9577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25428</xdr:rowOff>
    </xdr:from>
    <xdr:to>
      <xdr:col>10</xdr:col>
      <xdr:colOff>165100</xdr:colOff>
      <xdr:row>57</xdr:row>
      <xdr:rowOff>127028</xdr:rowOff>
    </xdr:to>
    <xdr:sp macro="" textlink="">
      <xdr:nvSpPr>
        <xdr:cNvPr id="145" name="楕円 144"/>
        <xdr:cNvSpPr/>
      </xdr:nvSpPr>
      <xdr:spPr>
        <a:xfrm>
          <a:off x="1968500" y="979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143555</xdr:rowOff>
    </xdr:from>
    <xdr:ext cx="599010" cy="259045"/>
    <xdr:sp macro="" textlink="">
      <xdr:nvSpPr>
        <xdr:cNvPr id="146" name="テキスト ボックス 145"/>
        <xdr:cNvSpPr txBox="1"/>
      </xdr:nvSpPr>
      <xdr:spPr>
        <a:xfrm>
          <a:off x="1719795" y="9573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110771</xdr:rowOff>
    </xdr:from>
    <xdr:to>
      <xdr:col>6</xdr:col>
      <xdr:colOff>38100</xdr:colOff>
      <xdr:row>57</xdr:row>
      <xdr:rowOff>40921</xdr:rowOff>
    </xdr:to>
    <xdr:sp macro="" textlink="">
      <xdr:nvSpPr>
        <xdr:cNvPr id="147" name="楕円 146"/>
        <xdr:cNvSpPr/>
      </xdr:nvSpPr>
      <xdr:spPr>
        <a:xfrm>
          <a:off x="1079500" y="971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57448</xdr:rowOff>
    </xdr:from>
    <xdr:ext cx="599010" cy="259045"/>
    <xdr:sp macro="" textlink="">
      <xdr:nvSpPr>
        <xdr:cNvPr id="148" name="テキスト ボックス 147"/>
        <xdr:cNvSpPr txBox="1"/>
      </xdr:nvSpPr>
      <xdr:spPr>
        <a:xfrm>
          <a:off x="830795" y="9487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9581</xdr:rowOff>
    </xdr:from>
    <xdr:to>
      <xdr:col>24</xdr:col>
      <xdr:colOff>63500</xdr:colOff>
      <xdr:row>75</xdr:row>
      <xdr:rowOff>43025</xdr:rowOff>
    </xdr:to>
    <xdr:cxnSp macro="">
      <xdr:nvCxnSpPr>
        <xdr:cNvPr id="178" name="直線コネクタ 177"/>
        <xdr:cNvCxnSpPr/>
      </xdr:nvCxnSpPr>
      <xdr:spPr>
        <a:xfrm>
          <a:off x="3797300" y="12353981"/>
          <a:ext cx="838200" cy="54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9581</xdr:rowOff>
    </xdr:from>
    <xdr:to>
      <xdr:col>19</xdr:col>
      <xdr:colOff>177800</xdr:colOff>
      <xdr:row>74</xdr:row>
      <xdr:rowOff>156624</xdr:rowOff>
    </xdr:to>
    <xdr:cxnSp macro="">
      <xdr:nvCxnSpPr>
        <xdr:cNvPr id="181" name="直線コネクタ 180"/>
        <xdr:cNvCxnSpPr/>
      </xdr:nvCxnSpPr>
      <xdr:spPr>
        <a:xfrm flipV="1">
          <a:off x="2908300" y="12353981"/>
          <a:ext cx="889000" cy="48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156624</xdr:rowOff>
    </xdr:from>
    <xdr:to>
      <xdr:col>15</xdr:col>
      <xdr:colOff>50800</xdr:colOff>
      <xdr:row>75</xdr:row>
      <xdr:rowOff>37310</xdr:rowOff>
    </xdr:to>
    <xdr:cxnSp macro="">
      <xdr:nvCxnSpPr>
        <xdr:cNvPr id="184" name="直線コネクタ 183"/>
        <xdr:cNvCxnSpPr/>
      </xdr:nvCxnSpPr>
      <xdr:spPr>
        <a:xfrm flipV="1">
          <a:off x="2019300" y="12843924"/>
          <a:ext cx="889000" cy="5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37310</xdr:rowOff>
    </xdr:from>
    <xdr:to>
      <xdr:col>10</xdr:col>
      <xdr:colOff>114300</xdr:colOff>
      <xdr:row>76</xdr:row>
      <xdr:rowOff>4232</xdr:rowOff>
    </xdr:to>
    <xdr:cxnSp macro="">
      <xdr:nvCxnSpPr>
        <xdr:cNvPr id="187" name="直線コネクタ 186"/>
        <xdr:cNvCxnSpPr/>
      </xdr:nvCxnSpPr>
      <xdr:spPr>
        <a:xfrm flipV="1">
          <a:off x="1130300" y="12896060"/>
          <a:ext cx="889000" cy="13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72090</xdr:rowOff>
    </xdr:from>
    <xdr:to>
      <xdr:col>6</xdr:col>
      <xdr:colOff>38100</xdr:colOff>
      <xdr:row>77</xdr:row>
      <xdr:rowOff>2240</xdr:rowOff>
    </xdr:to>
    <xdr:sp macro="" textlink="">
      <xdr:nvSpPr>
        <xdr:cNvPr id="190" name="フローチャート: 判断 189"/>
        <xdr:cNvSpPr/>
      </xdr:nvSpPr>
      <xdr:spPr>
        <a:xfrm>
          <a:off x="1079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164817</xdr:rowOff>
    </xdr:from>
    <xdr:ext cx="599010" cy="259045"/>
    <xdr:sp macro="" textlink="">
      <xdr:nvSpPr>
        <xdr:cNvPr id="191" name="テキスト ボックス 190"/>
        <xdr:cNvSpPr txBox="1"/>
      </xdr:nvSpPr>
      <xdr:spPr>
        <a:xfrm>
          <a:off x="830795" y="1319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163675</xdr:rowOff>
    </xdr:from>
    <xdr:to>
      <xdr:col>24</xdr:col>
      <xdr:colOff>114300</xdr:colOff>
      <xdr:row>75</xdr:row>
      <xdr:rowOff>93825</xdr:rowOff>
    </xdr:to>
    <xdr:sp macro="" textlink="">
      <xdr:nvSpPr>
        <xdr:cNvPr id="197" name="楕円 196"/>
        <xdr:cNvSpPr/>
      </xdr:nvSpPr>
      <xdr:spPr>
        <a:xfrm>
          <a:off x="4584700" y="128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15102</xdr:rowOff>
    </xdr:from>
    <xdr:ext cx="599010" cy="259045"/>
    <xdr:sp macro="" textlink="">
      <xdr:nvSpPr>
        <xdr:cNvPr id="198" name="民生費該当値テキスト"/>
        <xdr:cNvSpPr txBox="1"/>
      </xdr:nvSpPr>
      <xdr:spPr>
        <a:xfrm>
          <a:off x="4686300" y="1270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130231</xdr:rowOff>
    </xdr:from>
    <xdr:to>
      <xdr:col>20</xdr:col>
      <xdr:colOff>38100</xdr:colOff>
      <xdr:row>72</xdr:row>
      <xdr:rowOff>60381</xdr:rowOff>
    </xdr:to>
    <xdr:sp macro="" textlink="">
      <xdr:nvSpPr>
        <xdr:cNvPr id="199" name="楕円 198"/>
        <xdr:cNvSpPr/>
      </xdr:nvSpPr>
      <xdr:spPr>
        <a:xfrm>
          <a:off x="3746500" y="1230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76908</xdr:rowOff>
    </xdr:from>
    <xdr:ext cx="599010" cy="259045"/>
    <xdr:sp macro="" textlink="">
      <xdr:nvSpPr>
        <xdr:cNvPr id="200" name="テキスト ボックス 199"/>
        <xdr:cNvSpPr txBox="1"/>
      </xdr:nvSpPr>
      <xdr:spPr>
        <a:xfrm>
          <a:off x="3497795" y="12078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105824</xdr:rowOff>
    </xdr:from>
    <xdr:to>
      <xdr:col>15</xdr:col>
      <xdr:colOff>101600</xdr:colOff>
      <xdr:row>75</xdr:row>
      <xdr:rowOff>35974</xdr:rowOff>
    </xdr:to>
    <xdr:sp macro="" textlink="">
      <xdr:nvSpPr>
        <xdr:cNvPr id="201" name="楕円 200"/>
        <xdr:cNvSpPr/>
      </xdr:nvSpPr>
      <xdr:spPr>
        <a:xfrm>
          <a:off x="2857500" y="1279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52501</xdr:rowOff>
    </xdr:from>
    <xdr:ext cx="599010" cy="259045"/>
    <xdr:sp macro="" textlink="">
      <xdr:nvSpPr>
        <xdr:cNvPr id="202" name="テキスト ボックス 201"/>
        <xdr:cNvSpPr txBox="1"/>
      </xdr:nvSpPr>
      <xdr:spPr>
        <a:xfrm>
          <a:off x="2608795" y="12568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157960</xdr:rowOff>
    </xdr:from>
    <xdr:to>
      <xdr:col>10</xdr:col>
      <xdr:colOff>165100</xdr:colOff>
      <xdr:row>75</xdr:row>
      <xdr:rowOff>88110</xdr:rowOff>
    </xdr:to>
    <xdr:sp macro="" textlink="">
      <xdr:nvSpPr>
        <xdr:cNvPr id="203" name="楕円 202"/>
        <xdr:cNvSpPr/>
      </xdr:nvSpPr>
      <xdr:spPr>
        <a:xfrm>
          <a:off x="1968500" y="1284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104637</xdr:rowOff>
    </xdr:from>
    <xdr:ext cx="599010" cy="259045"/>
    <xdr:sp macro="" textlink="">
      <xdr:nvSpPr>
        <xdr:cNvPr id="204" name="テキスト ボックス 203"/>
        <xdr:cNvSpPr txBox="1"/>
      </xdr:nvSpPr>
      <xdr:spPr>
        <a:xfrm>
          <a:off x="1719795" y="1262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124882</xdr:rowOff>
    </xdr:from>
    <xdr:to>
      <xdr:col>6</xdr:col>
      <xdr:colOff>38100</xdr:colOff>
      <xdr:row>76</xdr:row>
      <xdr:rowOff>55032</xdr:rowOff>
    </xdr:to>
    <xdr:sp macro="" textlink="">
      <xdr:nvSpPr>
        <xdr:cNvPr id="205" name="楕円 204"/>
        <xdr:cNvSpPr/>
      </xdr:nvSpPr>
      <xdr:spPr>
        <a:xfrm>
          <a:off x="1079500" y="129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71559</xdr:rowOff>
    </xdr:from>
    <xdr:ext cx="599010" cy="259045"/>
    <xdr:sp macro="" textlink="">
      <xdr:nvSpPr>
        <xdr:cNvPr id="206" name="テキスト ボックス 205"/>
        <xdr:cNvSpPr txBox="1"/>
      </xdr:nvSpPr>
      <xdr:spPr>
        <a:xfrm>
          <a:off x="830795" y="12758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55699</xdr:rowOff>
    </xdr:from>
    <xdr:to>
      <xdr:col>24</xdr:col>
      <xdr:colOff>63500</xdr:colOff>
      <xdr:row>95</xdr:row>
      <xdr:rowOff>83913</xdr:rowOff>
    </xdr:to>
    <xdr:cxnSp macro="">
      <xdr:nvCxnSpPr>
        <xdr:cNvPr id="239" name="直線コネクタ 238"/>
        <xdr:cNvCxnSpPr/>
      </xdr:nvCxnSpPr>
      <xdr:spPr>
        <a:xfrm>
          <a:off x="3797300" y="16343449"/>
          <a:ext cx="838200" cy="2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51706</xdr:rowOff>
    </xdr:from>
    <xdr:ext cx="534377" cy="259045"/>
    <xdr:sp macro="" textlink="">
      <xdr:nvSpPr>
        <xdr:cNvPr id="240" name="衛生費平均値テキスト"/>
        <xdr:cNvSpPr txBox="1"/>
      </xdr:nvSpPr>
      <xdr:spPr>
        <a:xfrm>
          <a:off x="4686300" y="16510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55699</xdr:rowOff>
    </xdr:from>
    <xdr:to>
      <xdr:col>19</xdr:col>
      <xdr:colOff>177800</xdr:colOff>
      <xdr:row>96</xdr:row>
      <xdr:rowOff>20189</xdr:rowOff>
    </xdr:to>
    <xdr:cxnSp macro="">
      <xdr:nvCxnSpPr>
        <xdr:cNvPr id="242" name="直線コネクタ 241"/>
        <xdr:cNvCxnSpPr/>
      </xdr:nvCxnSpPr>
      <xdr:spPr>
        <a:xfrm flipV="1">
          <a:off x="2908300" y="16343449"/>
          <a:ext cx="889000" cy="13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17330</xdr:rowOff>
    </xdr:from>
    <xdr:ext cx="534377" cy="259045"/>
    <xdr:sp macro="" textlink="">
      <xdr:nvSpPr>
        <xdr:cNvPr id="244" name="テキスト ボックス 243"/>
        <xdr:cNvSpPr txBox="1"/>
      </xdr:nvSpPr>
      <xdr:spPr>
        <a:xfrm>
          <a:off x="3530111" y="166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20189</xdr:rowOff>
    </xdr:from>
    <xdr:to>
      <xdr:col>15</xdr:col>
      <xdr:colOff>50800</xdr:colOff>
      <xdr:row>96</xdr:row>
      <xdr:rowOff>32153</xdr:rowOff>
    </xdr:to>
    <xdr:cxnSp macro="">
      <xdr:nvCxnSpPr>
        <xdr:cNvPr id="245" name="直線コネクタ 244"/>
        <xdr:cNvCxnSpPr/>
      </xdr:nvCxnSpPr>
      <xdr:spPr>
        <a:xfrm flipV="1">
          <a:off x="2019300" y="16479389"/>
          <a:ext cx="8890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16121</xdr:rowOff>
    </xdr:from>
    <xdr:ext cx="534377" cy="259045"/>
    <xdr:sp macro="" textlink="">
      <xdr:nvSpPr>
        <xdr:cNvPr id="247" name="テキスト ボックス 246"/>
        <xdr:cNvSpPr txBox="1"/>
      </xdr:nvSpPr>
      <xdr:spPr>
        <a:xfrm>
          <a:off x="2641111" y="166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10855</xdr:rowOff>
    </xdr:from>
    <xdr:to>
      <xdr:col>10</xdr:col>
      <xdr:colOff>114300</xdr:colOff>
      <xdr:row>96</xdr:row>
      <xdr:rowOff>32153</xdr:rowOff>
    </xdr:to>
    <xdr:cxnSp macro="">
      <xdr:nvCxnSpPr>
        <xdr:cNvPr id="248" name="直線コネクタ 247"/>
        <xdr:cNvCxnSpPr/>
      </xdr:nvCxnSpPr>
      <xdr:spPr>
        <a:xfrm>
          <a:off x="1130300" y="16470055"/>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14310</xdr:rowOff>
    </xdr:from>
    <xdr:ext cx="534377" cy="259045"/>
    <xdr:sp macro="" textlink="">
      <xdr:nvSpPr>
        <xdr:cNvPr id="250" name="テキスト ボックス 249"/>
        <xdr:cNvSpPr txBox="1"/>
      </xdr:nvSpPr>
      <xdr:spPr>
        <a:xfrm>
          <a:off x="1752111" y="166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136734</xdr:rowOff>
    </xdr:from>
    <xdr:to>
      <xdr:col>6</xdr:col>
      <xdr:colOff>38100</xdr:colOff>
      <xdr:row>97</xdr:row>
      <xdr:rowOff>66884</xdr:rowOff>
    </xdr:to>
    <xdr:sp macro="" textlink="">
      <xdr:nvSpPr>
        <xdr:cNvPr id="251" name="フローチャート: 判断 250"/>
        <xdr:cNvSpPr/>
      </xdr:nvSpPr>
      <xdr:spPr>
        <a:xfrm>
          <a:off x="1079500" y="1659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58011</xdr:rowOff>
    </xdr:from>
    <xdr:ext cx="534377" cy="259045"/>
    <xdr:sp macro="" textlink="">
      <xdr:nvSpPr>
        <xdr:cNvPr id="252" name="テキスト ボックス 251"/>
        <xdr:cNvSpPr txBox="1"/>
      </xdr:nvSpPr>
      <xdr:spPr>
        <a:xfrm>
          <a:off x="863111" y="1668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33113</xdr:rowOff>
    </xdr:from>
    <xdr:to>
      <xdr:col>24</xdr:col>
      <xdr:colOff>114300</xdr:colOff>
      <xdr:row>95</xdr:row>
      <xdr:rowOff>134713</xdr:rowOff>
    </xdr:to>
    <xdr:sp macro="" textlink="">
      <xdr:nvSpPr>
        <xdr:cNvPr id="258" name="楕円 257"/>
        <xdr:cNvSpPr/>
      </xdr:nvSpPr>
      <xdr:spPr>
        <a:xfrm>
          <a:off x="4584700" y="1632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55990</xdr:rowOff>
    </xdr:from>
    <xdr:ext cx="534377" cy="259045"/>
    <xdr:sp macro="" textlink="">
      <xdr:nvSpPr>
        <xdr:cNvPr id="259" name="衛生費該当値テキスト"/>
        <xdr:cNvSpPr txBox="1"/>
      </xdr:nvSpPr>
      <xdr:spPr>
        <a:xfrm>
          <a:off x="4686300" y="161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4899</xdr:rowOff>
    </xdr:from>
    <xdr:to>
      <xdr:col>20</xdr:col>
      <xdr:colOff>38100</xdr:colOff>
      <xdr:row>95</xdr:row>
      <xdr:rowOff>106499</xdr:rowOff>
    </xdr:to>
    <xdr:sp macro="" textlink="">
      <xdr:nvSpPr>
        <xdr:cNvPr id="260" name="楕円 259"/>
        <xdr:cNvSpPr/>
      </xdr:nvSpPr>
      <xdr:spPr>
        <a:xfrm>
          <a:off x="3746500" y="1629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123026</xdr:rowOff>
    </xdr:from>
    <xdr:ext cx="534377" cy="259045"/>
    <xdr:sp macro="" textlink="">
      <xdr:nvSpPr>
        <xdr:cNvPr id="261" name="テキスト ボックス 260"/>
        <xdr:cNvSpPr txBox="1"/>
      </xdr:nvSpPr>
      <xdr:spPr>
        <a:xfrm>
          <a:off x="3530111" y="1606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140839</xdr:rowOff>
    </xdr:from>
    <xdr:to>
      <xdr:col>15</xdr:col>
      <xdr:colOff>101600</xdr:colOff>
      <xdr:row>96</xdr:row>
      <xdr:rowOff>70989</xdr:rowOff>
    </xdr:to>
    <xdr:sp macro="" textlink="">
      <xdr:nvSpPr>
        <xdr:cNvPr id="262" name="楕円 261"/>
        <xdr:cNvSpPr/>
      </xdr:nvSpPr>
      <xdr:spPr>
        <a:xfrm>
          <a:off x="2857500" y="164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87516</xdr:rowOff>
    </xdr:from>
    <xdr:ext cx="534377" cy="259045"/>
    <xdr:sp macro="" textlink="">
      <xdr:nvSpPr>
        <xdr:cNvPr id="263" name="テキスト ボックス 262"/>
        <xdr:cNvSpPr txBox="1"/>
      </xdr:nvSpPr>
      <xdr:spPr>
        <a:xfrm>
          <a:off x="2641111" y="1620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152803</xdr:rowOff>
    </xdr:from>
    <xdr:to>
      <xdr:col>10</xdr:col>
      <xdr:colOff>165100</xdr:colOff>
      <xdr:row>96</xdr:row>
      <xdr:rowOff>82953</xdr:rowOff>
    </xdr:to>
    <xdr:sp macro="" textlink="">
      <xdr:nvSpPr>
        <xdr:cNvPr id="264" name="楕円 263"/>
        <xdr:cNvSpPr/>
      </xdr:nvSpPr>
      <xdr:spPr>
        <a:xfrm>
          <a:off x="1968500" y="1644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99480</xdr:rowOff>
    </xdr:from>
    <xdr:ext cx="534377" cy="259045"/>
    <xdr:sp macro="" textlink="">
      <xdr:nvSpPr>
        <xdr:cNvPr id="265" name="テキスト ボックス 264"/>
        <xdr:cNvSpPr txBox="1"/>
      </xdr:nvSpPr>
      <xdr:spPr>
        <a:xfrm>
          <a:off x="1752111" y="1621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131505</xdr:rowOff>
    </xdr:from>
    <xdr:to>
      <xdr:col>6</xdr:col>
      <xdr:colOff>38100</xdr:colOff>
      <xdr:row>96</xdr:row>
      <xdr:rowOff>61655</xdr:rowOff>
    </xdr:to>
    <xdr:sp macro="" textlink="">
      <xdr:nvSpPr>
        <xdr:cNvPr id="266" name="楕円 265"/>
        <xdr:cNvSpPr/>
      </xdr:nvSpPr>
      <xdr:spPr>
        <a:xfrm>
          <a:off x="1079500" y="1641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78182</xdr:rowOff>
    </xdr:from>
    <xdr:ext cx="534377" cy="259045"/>
    <xdr:sp macro="" textlink="">
      <xdr:nvSpPr>
        <xdr:cNvPr id="267" name="テキスト ボックス 266"/>
        <xdr:cNvSpPr txBox="1"/>
      </xdr:nvSpPr>
      <xdr:spPr>
        <a:xfrm>
          <a:off x="863111" y="1619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87122</xdr:rowOff>
    </xdr:from>
    <xdr:to>
      <xdr:col>55</xdr:col>
      <xdr:colOff>0</xdr:colOff>
      <xdr:row>36</xdr:row>
      <xdr:rowOff>88428</xdr:rowOff>
    </xdr:to>
    <xdr:cxnSp macro="">
      <xdr:nvCxnSpPr>
        <xdr:cNvPr id="298" name="直線コネクタ 297"/>
        <xdr:cNvCxnSpPr/>
      </xdr:nvCxnSpPr>
      <xdr:spPr>
        <a:xfrm flipV="1">
          <a:off x="9639300" y="6259322"/>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132968</xdr:rowOff>
    </xdr:from>
    <xdr:ext cx="378565" cy="259045"/>
    <xdr:sp macro="" textlink="">
      <xdr:nvSpPr>
        <xdr:cNvPr id="299" name="労働費平均値テキスト"/>
        <xdr:cNvSpPr txBox="1"/>
      </xdr:nvSpPr>
      <xdr:spPr>
        <a:xfrm>
          <a:off x="10528300" y="6476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53485</xdr:rowOff>
    </xdr:from>
    <xdr:to>
      <xdr:col>50</xdr:col>
      <xdr:colOff>114300</xdr:colOff>
      <xdr:row>36</xdr:row>
      <xdr:rowOff>88428</xdr:rowOff>
    </xdr:to>
    <xdr:cxnSp macro="">
      <xdr:nvCxnSpPr>
        <xdr:cNvPr id="301" name="直線コネクタ 300"/>
        <xdr:cNvCxnSpPr/>
      </xdr:nvCxnSpPr>
      <xdr:spPr>
        <a:xfrm>
          <a:off x="8750300" y="6225685"/>
          <a:ext cx="8890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77778</xdr:rowOff>
    </xdr:from>
    <xdr:ext cx="378565" cy="259045"/>
    <xdr:sp macro="" textlink="">
      <xdr:nvSpPr>
        <xdr:cNvPr id="303" name="テキスト ボックス 302"/>
        <xdr:cNvSpPr txBox="1"/>
      </xdr:nvSpPr>
      <xdr:spPr>
        <a:xfrm>
          <a:off x="9450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53485</xdr:rowOff>
    </xdr:from>
    <xdr:to>
      <xdr:col>45</xdr:col>
      <xdr:colOff>177800</xdr:colOff>
      <xdr:row>36</xdr:row>
      <xdr:rowOff>70793</xdr:rowOff>
    </xdr:to>
    <xdr:cxnSp macro="">
      <xdr:nvCxnSpPr>
        <xdr:cNvPr id="304" name="直線コネクタ 303"/>
        <xdr:cNvCxnSpPr/>
      </xdr:nvCxnSpPr>
      <xdr:spPr>
        <a:xfrm flipV="1">
          <a:off x="7861300" y="6225685"/>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63735</xdr:rowOff>
    </xdr:from>
    <xdr:ext cx="378565" cy="259045"/>
    <xdr:sp macro="" textlink="">
      <xdr:nvSpPr>
        <xdr:cNvPr id="306" name="テキスト ボックス 305"/>
        <xdr:cNvSpPr txBox="1"/>
      </xdr:nvSpPr>
      <xdr:spPr>
        <a:xfrm>
          <a:off x="8561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64589</xdr:rowOff>
    </xdr:from>
    <xdr:to>
      <xdr:col>41</xdr:col>
      <xdr:colOff>50800</xdr:colOff>
      <xdr:row>36</xdr:row>
      <xdr:rowOff>70793</xdr:rowOff>
    </xdr:to>
    <xdr:cxnSp macro="">
      <xdr:nvCxnSpPr>
        <xdr:cNvPr id="307" name="直線コネクタ 306"/>
        <xdr:cNvCxnSpPr/>
      </xdr:nvCxnSpPr>
      <xdr:spPr>
        <a:xfrm>
          <a:off x="6972300" y="6236789"/>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63408</xdr:rowOff>
    </xdr:from>
    <xdr:ext cx="378565" cy="259045"/>
    <xdr:sp macro="" textlink="">
      <xdr:nvSpPr>
        <xdr:cNvPr id="309" name="テキスト ボックス 308"/>
        <xdr:cNvSpPr txBox="1"/>
      </xdr:nvSpPr>
      <xdr:spPr>
        <a:xfrm>
          <a:off x="7672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155521</xdr:rowOff>
    </xdr:from>
    <xdr:to>
      <xdr:col>36</xdr:col>
      <xdr:colOff>165100</xdr:colOff>
      <xdr:row>37</xdr:row>
      <xdr:rowOff>85671</xdr:rowOff>
    </xdr:to>
    <xdr:sp macro="" textlink="">
      <xdr:nvSpPr>
        <xdr:cNvPr id="310" name="フローチャート: 判断 309"/>
        <xdr:cNvSpPr/>
      </xdr:nvSpPr>
      <xdr:spPr>
        <a:xfrm>
          <a:off x="6921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76798</xdr:rowOff>
    </xdr:from>
    <xdr:ext cx="469744" cy="259045"/>
    <xdr:sp macro="" textlink="">
      <xdr:nvSpPr>
        <xdr:cNvPr id="311" name="テキスト ボックス 310"/>
        <xdr:cNvSpPr txBox="1"/>
      </xdr:nvSpPr>
      <xdr:spPr>
        <a:xfrm>
          <a:off x="6737428" y="642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36322</xdr:rowOff>
    </xdr:from>
    <xdr:to>
      <xdr:col>55</xdr:col>
      <xdr:colOff>50800</xdr:colOff>
      <xdr:row>36</xdr:row>
      <xdr:rowOff>137922</xdr:rowOff>
    </xdr:to>
    <xdr:sp macro="" textlink="">
      <xdr:nvSpPr>
        <xdr:cNvPr id="317" name="楕円 316"/>
        <xdr:cNvSpPr/>
      </xdr:nvSpPr>
      <xdr:spPr>
        <a:xfrm>
          <a:off x="104267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59199</xdr:rowOff>
    </xdr:from>
    <xdr:ext cx="469744" cy="259045"/>
    <xdr:sp macro="" textlink="">
      <xdr:nvSpPr>
        <xdr:cNvPr id="318" name="労働費該当値テキスト"/>
        <xdr:cNvSpPr txBox="1"/>
      </xdr:nvSpPr>
      <xdr:spPr>
        <a:xfrm>
          <a:off x="10528300" y="6059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37628</xdr:rowOff>
    </xdr:from>
    <xdr:to>
      <xdr:col>50</xdr:col>
      <xdr:colOff>165100</xdr:colOff>
      <xdr:row>36</xdr:row>
      <xdr:rowOff>139228</xdr:rowOff>
    </xdr:to>
    <xdr:sp macro="" textlink="">
      <xdr:nvSpPr>
        <xdr:cNvPr id="319" name="楕円 318"/>
        <xdr:cNvSpPr/>
      </xdr:nvSpPr>
      <xdr:spPr>
        <a:xfrm>
          <a:off x="9588500" y="620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155755</xdr:rowOff>
    </xdr:from>
    <xdr:ext cx="469744" cy="259045"/>
    <xdr:sp macro="" textlink="">
      <xdr:nvSpPr>
        <xdr:cNvPr id="320" name="テキスト ボックス 319"/>
        <xdr:cNvSpPr txBox="1"/>
      </xdr:nvSpPr>
      <xdr:spPr>
        <a:xfrm>
          <a:off x="9404428" y="598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2685</xdr:rowOff>
    </xdr:from>
    <xdr:to>
      <xdr:col>46</xdr:col>
      <xdr:colOff>38100</xdr:colOff>
      <xdr:row>36</xdr:row>
      <xdr:rowOff>104285</xdr:rowOff>
    </xdr:to>
    <xdr:sp macro="" textlink="">
      <xdr:nvSpPr>
        <xdr:cNvPr id="321" name="楕円 320"/>
        <xdr:cNvSpPr/>
      </xdr:nvSpPr>
      <xdr:spPr>
        <a:xfrm>
          <a:off x="8699500" y="617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120812</xdr:rowOff>
    </xdr:from>
    <xdr:ext cx="469744" cy="259045"/>
    <xdr:sp macro="" textlink="">
      <xdr:nvSpPr>
        <xdr:cNvPr id="322" name="テキスト ボックス 321"/>
        <xdr:cNvSpPr txBox="1"/>
      </xdr:nvSpPr>
      <xdr:spPr>
        <a:xfrm>
          <a:off x="8515428" y="595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19993</xdr:rowOff>
    </xdr:from>
    <xdr:to>
      <xdr:col>41</xdr:col>
      <xdr:colOff>101600</xdr:colOff>
      <xdr:row>36</xdr:row>
      <xdr:rowOff>121593</xdr:rowOff>
    </xdr:to>
    <xdr:sp macro="" textlink="">
      <xdr:nvSpPr>
        <xdr:cNvPr id="323" name="楕円 322"/>
        <xdr:cNvSpPr/>
      </xdr:nvSpPr>
      <xdr:spPr>
        <a:xfrm>
          <a:off x="7810500" y="619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138120</xdr:rowOff>
    </xdr:from>
    <xdr:ext cx="469744" cy="259045"/>
    <xdr:sp macro="" textlink="">
      <xdr:nvSpPr>
        <xdr:cNvPr id="324" name="テキスト ボックス 323"/>
        <xdr:cNvSpPr txBox="1"/>
      </xdr:nvSpPr>
      <xdr:spPr>
        <a:xfrm>
          <a:off x="7626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13789</xdr:rowOff>
    </xdr:from>
    <xdr:to>
      <xdr:col>36</xdr:col>
      <xdr:colOff>165100</xdr:colOff>
      <xdr:row>36</xdr:row>
      <xdr:rowOff>115389</xdr:rowOff>
    </xdr:to>
    <xdr:sp macro="" textlink="">
      <xdr:nvSpPr>
        <xdr:cNvPr id="325" name="楕円 324"/>
        <xdr:cNvSpPr/>
      </xdr:nvSpPr>
      <xdr:spPr>
        <a:xfrm>
          <a:off x="6921500" y="618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131916</xdr:rowOff>
    </xdr:from>
    <xdr:ext cx="469744" cy="259045"/>
    <xdr:sp macro="" textlink="">
      <xdr:nvSpPr>
        <xdr:cNvPr id="326" name="テキスト ボックス 325"/>
        <xdr:cNvSpPr txBox="1"/>
      </xdr:nvSpPr>
      <xdr:spPr>
        <a:xfrm>
          <a:off x="6737428" y="59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86703</xdr:rowOff>
    </xdr:from>
    <xdr:to>
      <xdr:col>55</xdr:col>
      <xdr:colOff>0</xdr:colOff>
      <xdr:row>56</xdr:row>
      <xdr:rowOff>128867</xdr:rowOff>
    </xdr:to>
    <xdr:cxnSp macro="">
      <xdr:nvCxnSpPr>
        <xdr:cNvPr id="355" name="直線コネクタ 354"/>
        <xdr:cNvCxnSpPr/>
      </xdr:nvCxnSpPr>
      <xdr:spPr>
        <a:xfrm>
          <a:off x="9639300" y="9687903"/>
          <a:ext cx="838200" cy="4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86703</xdr:rowOff>
    </xdr:from>
    <xdr:to>
      <xdr:col>50</xdr:col>
      <xdr:colOff>114300</xdr:colOff>
      <xdr:row>56</xdr:row>
      <xdr:rowOff>130759</xdr:rowOff>
    </xdr:to>
    <xdr:cxnSp macro="">
      <xdr:nvCxnSpPr>
        <xdr:cNvPr id="358" name="直線コネクタ 357"/>
        <xdr:cNvCxnSpPr/>
      </xdr:nvCxnSpPr>
      <xdr:spPr>
        <a:xfrm flipV="1">
          <a:off x="8750300" y="9687903"/>
          <a:ext cx="889000" cy="4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142053</xdr:rowOff>
    </xdr:from>
    <xdr:ext cx="534377" cy="259045"/>
    <xdr:sp macro="" textlink="">
      <xdr:nvSpPr>
        <xdr:cNvPr id="360" name="テキスト ボックス 359"/>
        <xdr:cNvSpPr txBox="1"/>
      </xdr:nvSpPr>
      <xdr:spPr>
        <a:xfrm>
          <a:off x="9372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47396</xdr:rowOff>
    </xdr:from>
    <xdr:to>
      <xdr:col>45</xdr:col>
      <xdr:colOff>177800</xdr:colOff>
      <xdr:row>56</xdr:row>
      <xdr:rowOff>130759</xdr:rowOff>
    </xdr:to>
    <xdr:cxnSp macro="">
      <xdr:nvCxnSpPr>
        <xdr:cNvPr id="361" name="直線コネクタ 360"/>
        <xdr:cNvCxnSpPr/>
      </xdr:nvCxnSpPr>
      <xdr:spPr>
        <a:xfrm>
          <a:off x="7861300" y="9648596"/>
          <a:ext cx="889000" cy="8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47396</xdr:rowOff>
    </xdr:from>
    <xdr:to>
      <xdr:col>41</xdr:col>
      <xdr:colOff>50800</xdr:colOff>
      <xdr:row>56</xdr:row>
      <xdr:rowOff>88074</xdr:rowOff>
    </xdr:to>
    <xdr:cxnSp macro="">
      <xdr:nvCxnSpPr>
        <xdr:cNvPr id="364" name="直線コネクタ 363"/>
        <xdr:cNvCxnSpPr/>
      </xdr:nvCxnSpPr>
      <xdr:spPr>
        <a:xfrm flipV="1">
          <a:off x="6972300" y="9648596"/>
          <a:ext cx="889000" cy="4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10469</xdr:rowOff>
    </xdr:from>
    <xdr:ext cx="534377" cy="259045"/>
    <xdr:sp macro="" textlink="">
      <xdr:nvSpPr>
        <xdr:cNvPr id="366" name="テキスト ボックス 365"/>
        <xdr:cNvSpPr txBox="1"/>
      </xdr:nvSpPr>
      <xdr:spPr>
        <a:xfrm>
          <a:off x="7594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84786</xdr:rowOff>
    </xdr:from>
    <xdr:to>
      <xdr:col>36</xdr:col>
      <xdr:colOff>165100</xdr:colOff>
      <xdr:row>57</xdr:row>
      <xdr:rowOff>14936</xdr:rowOff>
    </xdr:to>
    <xdr:sp macro="" textlink="">
      <xdr:nvSpPr>
        <xdr:cNvPr id="367" name="フローチャート: 判断 366"/>
        <xdr:cNvSpPr/>
      </xdr:nvSpPr>
      <xdr:spPr>
        <a:xfrm>
          <a:off x="6921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6063</xdr:rowOff>
    </xdr:from>
    <xdr:ext cx="534377" cy="259045"/>
    <xdr:sp macro="" textlink="">
      <xdr:nvSpPr>
        <xdr:cNvPr id="368" name="テキスト ボックス 367"/>
        <xdr:cNvSpPr txBox="1"/>
      </xdr:nvSpPr>
      <xdr:spPr>
        <a:xfrm>
          <a:off x="6705111" y="977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78067</xdr:rowOff>
    </xdr:from>
    <xdr:to>
      <xdr:col>55</xdr:col>
      <xdr:colOff>50800</xdr:colOff>
      <xdr:row>57</xdr:row>
      <xdr:rowOff>8217</xdr:rowOff>
    </xdr:to>
    <xdr:sp macro="" textlink="">
      <xdr:nvSpPr>
        <xdr:cNvPr id="374" name="楕円 373"/>
        <xdr:cNvSpPr/>
      </xdr:nvSpPr>
      <xdr:spPr>
        <a:xfrm>
          <a:off x="10426700" y="967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56494</xdr:rowOff>
    </xdr:from>
    <xdr:ext cx="534377" cy="259045"/>
    <xdr:sp macro="" textlink="">
      <xdr:nvSpPr>
        <xdr:cNvPr id="375" name="農林水産業費該当値テキスト"/>
        <xdr:cNvSpPr txBox="1"/>
      </xdr:nvSpPr>
      <xdr:spPr>
        <a:xfrm>
          <a:off x="10528300" y="965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35903</xdr:rowOff>
    </xdr:from>
    <xdr:to>
      <xdr:col>50</xdr:col>
      <xdr:colOff>165100</xdr:colOff>
      <xdr:row>56</xdr:row>
      <xdr:rowOff>137503</xdr:rowOff>
    </xdr:to>
    <xdr:sp macro="" textlink="">
      <xdr:nvSpPr>
        <xdr:cNvPr id="376" name="楕円 375"/>
        <xdr:cNvSpPr/>
      </xdr:nvSpPr>
      <xdr:spPr>
        <a:xfrm>
          <a:off x="9588500" y="963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154030</xdr:rowOff>
    </xdr:from>
    <xdr:ext cx="534377" cy="259045"/>
    <xdr:sp macro="" textlink="">
      <xdr:nvSpPr>
        <xdr:cNvPr id="377" name="テキスト ボックス 376"/>
        <xdr:cNvSpPr txBox="1"/>
      </xdr:nvSpPr>
      <xdr:spPr>
        <a:xfrm>
          <a:off x="9372111" y="941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79959</xdr:rowOff>
    </xdr:from>
    <xdr:to>
      <xdr:col>46</xdr:col>
      <xdr:colOff>38100</xdr:colOff>
      <xdr:row>57</xdr:row>
      <xdr:rowOff>10109</xdr:rowOff>
    </xdr:to>
    <xdr:sp macro="" textlink="">
      <xdr:nvSpPr>
        <xdr:cNvPr id="378" name="楕円 377"/>
        <xdr:cNvSpPr/>
      </xdr:nvSpPr>
      <xdr:spPr>
        <a:xfrm>
          <a:off x="8699500" y="968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1236</xdr:rowOff>
    </xdr:from>
    <xdr:ext cx="534377" cy="259045"/>
    <xdr:sp macro="" textlink="">
      <xdr:nvSpPr>
        <xdr:cNvPr id="379" name="テキスト ボックス 378"/>
        <xdr:cNvSpPr txBox="1"/>
      </xdr:nvSpPr>
      <xdr:spPr>
        <a:xfrm>
          <a:off x="8483111" y="977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168046</xdr:rowOff>
    </xdr:from>
    <xdr:to>
      <xdr:col>41</xdr:col>
      <xdr:colOff>101600</xdr:colOff>
      <xdr:row>56</xdr:row>
      <xdr:rowOff>98196</xdr:rowOff>
    </xdr:to>
    <xdr:sp macro="" textlink="">
      <xdr:nvSpPr>
        <xdr:cNvPr id="380" name="楕円 379"/>
        <xdr:cNvSpPr/>
      </xdr:nvSpPr>
      <xdr:spPr>
        <a:xfrm>
          <a:off x="7810500" y="959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114723</xdr:rowOff>
    </xdr:from>
    <xdr:ext cx="534377" cy="259045"/>
    <xdr:sp macro="" textlink="">
      <xdr:nvSpPr>
        <xdr:cNvPr id="381" name="テキスト ボックス 380"/>
        <xdr:cNvSpPr txBox="1"/>
      </xdr:nvSpPr>
      <xdr:spPr>
        <a:xfrm>
          <a:off x="7594111" y="937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37274</xdr:rowOff>
    </xdr:from>
    <xdr:to>
      <xdr:col>36</xdr:col>
      <xdr:colOff>165100</xdr:colOff>
      <xdr:row>56</xdr:row>
      <xdr:rowOff>138874</xdr:rowOff>
    </xdr:to>
    <xdr:sp macro="" textlink="">
      <xdr:nvSpPr>
        <xdr:cNvPr id="382" name="楕円 381"/>
        <xdr:cNvSpPr/>
      </xdr:nvSpPr>
      <xdr:spPr>
        <a:xfrm>
          <a:off x="6921500" y="963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155401</xdr:rowOff>
    </xdr:from>
    <xdr:ext cx="534377" cy="259045"/>
    <xdr:sp macro="" textlink="">
      <xdr:nvSpPr>
        <xdr:cNvPr id="383" name="テキスト ボックス 382"/>
        <xdr:cNvSpPr txBox="1"/>
      </xdr:nvSpPr>
      <xdr:spPr>
        <a:xfrm>
          <a:off x="6705111" y="941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132873</xdr:rowOff>
    </xdr:from>
    <xdr:to>
      <xdr:col>55</xdr:col>
      <xdr:colOff>0</xdr:colOff>
      <xdr:row>78</xdr:row>
      <xdr:rowOff>152059</xdr:rowOff>
    </xdr:to>
    <xdr:cxnSp macro="">
      <xdr:nvCxnSpPr>
        <xdr:cNvPr id="412" name="直線コネクタ 411"/>
        <xdr:cNvCxnSpPr/>
      </xdr:nvCxnSpPr>
      <xdr:spPr>
        <a:xfrm flipV="1">
          <a:off x="9639300" y="13505973"/>
          <a:ext cx="838200" cy="1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131318</xdr:rowOff>
    </xdr:from>
    <xdr:to>
      <xdr:col>50</xdr:col>
      <xdr:colOff>114300</xdr:colOff>
      <xdr:row>78</xdr:row>
      <xdr:rowOff>152059</xdr:rowOff>
    </xdr:to>
    <xdr:cxnSp macro="">
      <xdr:nvCxnSpPr>
        <xdr:cNvPr id="415" name="直線コネクタ 414"/>
        <xdr:cNvCxnSpPr/>
      </xdr:nvCxnSpPr>
      <xdr:spPr>
        <a:xfrm>
          <a:off x="8750300" y="13504418"/>
          <a:ext cx="889000" cy="2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116962</xdr:rowOff>
    </xdr:from>
    <xdr:to>
      <xdr:col>45</xdr:col>
      <xdr:colOff>177800</xdr:colOff>
      <xdr:row>78</xdr:row>
      <xdr:rowOff>131318</xdr:rowOff>
    </xdr:to>
    <xdr:cxnSp macro="">
      <xdr:nvCxnSpPr>
        <xdr:cNvPr id="418" name="直線コネクタ 417"/>
        <xdr:cNvCxnSpPr/>
      </xdr:nvCxnSpPr>
      <xdr:spPr>
        <a:xfrm>
          <a:off x="7861300" y="13490062"/>
          <a:ext cx="8890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68469</xdr:rowOff>
    </xdr:from>
    <xdr:to>
      <xdr:col>41</xdr:col>
      <xdr:colOff>50800</xdr:colOff>
      <xdr:row>78</xdr:row>
      <xdr:rowOff>116962</xdr:rowOff>
    </xdr:to>
    <xdr:cxnSp macro="">
      <xdr:nvCxnSpPr>
        <xdr:cNvPr id="421" name="直線コネクタ 420"/>
        <xdr:cNvCxnSpPr/>
      </xdr:nvCxnSpPr>
      <xdr:spPr>
        <a:xfrm>
          <a:off x="6972300" y="13441569"/>
          <a:ext cx="889000" cy="4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43659</xdr:rowOff>
    </xdr:from>
    <xdr:to>
      <xdr:col>36</xdr:col>
      <xdr:colOff>165100</xdr:colOff>
      <xdr:row>78</xdr:row>
      <xdr:rowOff>145259</xdr:rowOff>
    </xdr:to>
    <xdr:sp macro="" textlink="">
      <xdr:nvSpPr>
        <xdr:cNvPr id="424" name="フローチャート: 判断 423"/>
        <xdr:cNvSpPr/>
      </xdr:nvSpPr>
      <xdr:spPr>
        <a:xfrm>
          <a:off x="6921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136386</xdr:rowOff>
    </xdr:from>
    <xdr:ext cx="534377" cy="259045"/>
    <xdr:sp macro="" textlink="">
      <xdr:nvSpPr>
        <xdr:cNvPr id="425" name="テキスト ボックス 424"/>
        <xdr:cNvSpPr txBox="1"/>
      </xdr:nvSpPr>
      <xdr:spPr>
        <a:xfrm>
          <a:off x="6705111" y="135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82073</xdr:rowOff>
    </xdr:from>
    <xdr:to>
      <xdr:col>55</xdr:col>
      <xdr:colOff>50800</xdr:colOff>
      <xdr:row>79</xdr:row>
      <xdr:rowOff>12223</xdr:rowOff>
    </xdr:to>
    <xdr:sp macro="" textlink="">
      <xdr:nvSpPr>
        <xdr:cNvPr id="431" name="楕円 430"/>
        <xdr:cNvSpPr/>
      </xdr:nvSpPr>
      <xdr:spPr>
        <a:xfrm>
          <a:off x="10426700" y="1345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168450</xdr:rowOff>
    </xdr:from>
    <xdr:ext cx="534377" cy="259045"/>
    <xdr:sp macro="" textlink="">
      <xdr:nvSpPr>
        <xdr:cNvPr id="432" name="商工費該当値テキスト"/>
        <xdr:cNvSpPr txBox="1"/>
      </xdr:nvSpPr>
      <xdr:spPr>
        <a:xfrm>
          <a:off x="10528300" y="1337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101259</xdr:rowOff>
    </xdr:from>
    <xdr:to>
      <xdr:col>50</xdr:col>
      <xdr:colOff>165100</xdr:colOff>
      <xdr:row>79</xdr:row>
      <xdr:rowOff>31409</xdr:rowOff>
    </xdr:to>
    <xdr:sp macro="" textlink="">
      <xdr:nvSpPr>
        <xdr:cNvPr id="433" name="楕円 432"/>
        <xdr:cNvSpPr/>
      </xdr:nvSpPr>
      <xdr:spPr>
        <a:xfrm>
          <a:off x="9588500" y="1347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22536</xdr:rowOff>
    </xdr:from>
    <xdr:ext cx="469744" cy="259045"/>
    <xdr:sp macro="" textlink="">
      <xdr:nvSpPr>
        <xdr:cNvPr id="434" name="テキスト ボックス 433"/>
        <xdr:cNvSpPr txBox="1"/>
      </xdr:nvSpPr>
      <xdr:spPr>
        <a:xfrm>
          <a:off x="9404428" y="13567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80518</xdr:rowOff>
    </xdr:from>
    <xdr:to>
      <xdr:col>46</xdr:col>
      <xdr:colOff>38100</xdr:colOff>
      <xdr:row>79</xdr:row>
      <xdr:rowOff>10668</xdr:rowOff>
    </xdr:to>
    <xdr:sp macro="" textlink="">
      <xdr:nvSpPr>
        <xdr:cNvPr id="435" name="楕円 434"/>
        <xdr:cNvSpPr/>
      </xdr:nvSpPr>
      <xdr:spPr>
        <a:xfrm>
          <a:off x="8699500" y="1345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1795</xdr:rowOff>
    </xdr:from>
    <xdr:ext cx="534377" cy="259045"/>
    <xdr:sp macro="" textlink="">
      <xdr:nvSpPr>
        <xdr:cNvPr id="436" name="テキスト ボックス 435"/>
        <xdr:cNvSpPr txBox="1"/>
      </xdr:nvSpPr>
      <xdr:spPr>
        <a:xfrm>
          <a:off x="8483111" y="1354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66162</xdr:rowOff>
    </xdr:from>
    <xdr:to>
      <xdr:col>41</xdr:col>
      <xdr:colOff>101600</xdr:colOff>
      <xdr:row>78</xdr:row>
      <xdr:rowOff>167762</xdr:rowOff>
    </xdr:to>
    <xdr:sp macro="" textlink="">
      <xdr:nvSpPr>
        <xdr:cNvPr id="437" name="楕円 436"/>
        <xdr:cNvSpPr/>
      </xdr:nvSpPr>
      <xdr:spPr>
        <a:xfrm>
          <a:off x="7810500" y="1343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158889</xdr:rowOff>
    </xdr:from>
    <xdr:ext cx="534377" cy="259045"/>
    <xdr:sp macro="" textlink="">
      <xdr:nvSpPr>
        <xdr:cNvPr id="438" name="テキスト ボックス 437"/>
        <xdr:cNvSpPr txBox="1"/>
      </xdr:nvSpPr>
      <xdr:spPr>
        <a:xfrm>
          <a:off x="7594111" y="1353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17669</xdr:rowOff>
    </xdr:from>
    <xdr:to>
      <xdr:col>36</xdr:col>
      <xdr:colOff>165100</xdr:colOff>
      <xdr:row>78</xdr:row>
      <xdr:rowOff>119269</xdr:rowOff>
    </xdr:to>
    <xdr:sp macro="" textlink="">
      <xdr:nvSpPr>
        <xdr:cNvPr id="439" name="楕円 438"/>
        <xdr:cNvSpPr/>
      </xdr:nvSpPr>
      <xdr:spPr>
        <a:xfrm>
          <a:off x="6921500" y="1339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135796</xdr:rowOff>
    </xdr:from>
    <xdr:ext cx="534377" cy="259045"/>
    <xdr:sp macro="" textlink="">
      <xdr:nvSpPr>
        <xdr:cNvPr id="440" name="テキスト ボックス 439"/>
        <xdr:cNvSpPr txBox="1"/>
      </xdr:nvSpPr>
      <xdr:spPr>
        <a:xfrm>
          <a:off x="6705111" y="1316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154902</xdr:rowOff>
    </xdr:from>
    <xdr:to>
      <xdr:col>55</xdr:col>
      <xdr:colOff>0</xdr:colOff>
      <xdr:row>97</xdr:row>
      <xdr:rowOff>14275</xdr:rowOff>
    </xdr:to>
    <xdr:cxnSp macro="">
      <xdr:nvCxnSpPr>
        <xdr:cNvPr id="473" name="直線コネクタ 472"/>
        <xdr:cNvCxnSpPr/>
      </xdr:nvCxnSpPr>
      <xdr:spPr>
        <a:xfrm>
          <a:off x="9639300" y="16614102"/>
          <a:ext cx="8382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153988</xdr:rowOff>
    </xdr:from>
    <xdr:to>
      <xdr:col>50</xdr:col>
      <xdr:colOff>114300</xdr:colOff>
      <xdr:row>96</xdr:row>
      <xdr:rowOff>154902</xdr:rowOff>
    </xdr:to>
    <xdr:cxnSp macro="">
      <xdr:nvCxnSpPr>
        <xdr:cNvPr id="476" name="直線コネクタ 475"/>
        <xdr:cNvCxnSpPr/>
      </xdr:nvCxnSpPr>
      <xdr:spPr>
        <a:xfrm>
          <a:off x="8750300" y="16441738"/>
          <a:ext cx="889000" cy="17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48070</xdr:rowOff>
    </xdr:from>
    <xdr:to>
      <xdr:col>45</xdr:col>
      <xdr:colOff>177800</xdr:colOff>
      <xdr:row>95</xdr:row>
      <xdr:rowOff>153988</xdr:rowOff>
    </xdr:to>
    <xdr:cxnSp macro="">
      <xdr:nvCxnSpPr>
        <xdr:cNvPr id="479" name="直線コネクタ 478"/>
        <xdr:cNvCxnSpPr/>
      </xdr:nvCxnSpPr>
      <xdr:spPr>
        <a:xfrm>
          <a:off x="7861300" y="16335820"/>
          <a:ext cx="889000"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163996</xdr:rowOff>
    </xdr:from>
    <xdr:ext cx="534377" cy="259045"/>
    <xdr:sp macro="" textlink="">
      <xdr:nvSpPr>
        <xdr:cNvPr id="481" name="テキスト ボックス 480"/>
        <xdr:cNvSpPr txBox="1"/>
      </xdr:nvSpPr>
      <xdr:spPr>
        <a:xfrm>
          <a:off x="8483111" y="166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110640</xdr:rowOff>
    </xdr:from>
    <xdr:to>
      <xdr:col>41</xdr:col>
      <xdr:colOff>50800</xdr:colOff>
      <xdr:row>95</xdr:row>
      <xdr:rowOff>48070</xdr:rowOff>
    </xdr:to>
    <xdr:cxnSp macro="">
      <xdr:nvCxnSpPr>
        <xdr:cNvPr id="482" name="直線コネクタ 481"/>
        <xdr:cNvCxnSpPr/>
      </xdr:nvCxnSpPr>
      <xdr:spPr>
        <a:xfrm>
          <a:off x="6972300" y="16226940"/>
          <a:ext cx="889000" cy="10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14378</xdr:rowOff>
    </xdr:from>
    <xdr:ext cx="534377" cy="259045"/>
    <xdr:sp macro="" textlink="">
      <xdr:nvSpPr>
        <xdr:cNvPr id="484" name="テキスト ボックス 483"/>
        <xdr:cNvSpPr txBox="1"/>
      </xdr:nvSpPr>
      <xdr:spPr>
        <a:xfrm>
          <a:off x="7594111" y="166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72450</xdr:rowOff>
    </xdr:from>
    <xdr:to>
      <xdr:col>36</xdr:col>
      <xdr:colOff>165100</xdr:colOff>
      <xdr:row>97</xdr:row>
      <xdr:rowOff>2600</xdr:rowOff>
    </xdr:to>
    <xdr:sp macro="" textlink="">
      <xdr:nvSpPr>
        <xdr:cNvPr id="485" name="フローチャート: 判断 484"/>
        <xdr:cNvSpPr/>
      </xdr:nvSpPr>
      <xdr:spPr>
        <a:xfrm>
          <a:off x="6921500" y="1653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165177</xdr:rowOff>
    </xdr:from>
    <xdr:ext cx="534377" cy="259045"/>
    <xdr:sp macro="" textlink="">
      <xdr:nvSpPr>
        <xdr:cNvPr id="486" name="テキスト ボックス 485"/>
        <xdr:cNvSpPr txBox="1"/>
      </xdr:nvSpPr>
      <xdr:spPr>
        <a:xfrm>
          <a:off x="6705111" y="1662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134925</xdr:rowOff>
    </xdr:from>
    <xdr:to>
      <xdr:col>55</xdr:col>
      <xdr:colOff>50800</xdr:colOff>
      <xdr:row>97</xdr:row>
      <xdr:rowOff>65075</xdr:rowOff>
    </xdr:to>
    <xdr:sp macro="" textlink="">
      <xdr:nvSpPr>
        <xdr:cNvPr id="492" name="楕円 491"/>
        <xdr:cNvSpPr/>
      </xdr:nvSpPr>
      <xdr:spPr>
        <a:xfrm>
          <a:off x="10426700" y="1659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113352</xdr:rowOff>
    </xdr:from>
    <xdr:ext cx="534377" cy="259045"/>
    <xdr:sp macro="" textlink="">
      <xdr:nvSpPr>
        <xdr:cNvPr id="493" name="土木費該当値テキスト"/>
        <xdr:cNvSpPr txBox="1"/>
      </xdr:nvSpPr>
      <xdr:spPr>
        <a:xfrm>
          <a:off x="10528300" y="1657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104102</xdr:rowOff>
    </xdr:from>
    <xdr:to>
      <xdr:col>50</xdr:col>
      <xdr:colOff>165100</xdr:colOff>
      <xdr:row>97</xdr:row>
      <xdr:rowOff>34252</xdr:rowOff>
    </xdr:to>
    <xdr:sp macro="" textlink="">
      <xdr:nvSpPr>
        <xdr:cNvPr id="494" name="楕円 493"/>
        <xdr:cNvSpPr/>
      </xdr:nvSpPr>
      <xdr:spPr>
        <a:xfrm>
          <a:off x="9588500" y="1656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25379</xdr:rowOff>
    </xdr:from>
    <xdr:ext cx="534377" cy="259045"/>
    <xdr:sp macro="" textlink="">
      <xdr:nvSpPr>
        <xdr:cNvPr id="495" name="テキスト ボックス 494"/>
        <xdr:cNvSpPr txBox="1"/>
      </xdr:nvSpPr>
      <xdr:spPr>
        <a:xfrm>
          <a:off x="9372111" y="166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103188</xdr:rowOff>
    </xdr:from>
    <xdr:to>
      <xdr:col>46</xdr:col>
      <xdr:colOff>38100</xdr:colOff>
      <xdr:row>96</xdr:row>
      <xdr:rowOff>33338</xdr:rowOff>
    </xdr:to>
    <xdr:sp macro="" textlink="">
      <xdr:nvSpPr>
        <xdr:cNvPr id="496" name="楕円 495"/>
        <xdr:cNvSpPr/>
      </xdr:nvSpPr>
      <xdr:spPr>
        <a:xfrm>
          <a:off x="8699500" y="1639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49865</xdr:rowOff>
    </xdr:from>
    <xdr:ext cx="534377" cy="259045"/>
    <xdr:sp macro="" textlink="">
      <xdr:nvSpPr>
        <xdr:cNvPr id="497" name="テキスト ボックス 496"/>
        <xdr:cNvSpPr txBox="1"/>
      </xdr:nvSpPr>
      <xdr:spPr>
        <a:xfrm>
          <a:off x="8483111" y="1616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168720</xdr:rowOff>
    </xdr:from>
    <xdr:to>
      <xdr:col>41</xdr:col>
      <xdr:colOff>101600</xdr:colOff>
      <xdr:row>95</xdr:row>
      <xdr:rowOff>98870</xdr:rowOff>
    </xdr:to>
    <xdr:sp macro="" textlink="">
      <xdr:nvSpPr>
        <xdr:cNvPr id="498" name="楕円 497"/>
        <xdr:cNvSpPr/>
      </xdr:nvSpPr>
      <xdr:spPr>
        <a:xfrm>
          <a:off x="7810500" y="162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115397</xdr:rowOff>
    </xdr:from>
    <xdr:ext cx="534377" cy="259045"/>
    <xdr:sp macro="" textlink="">
      <xdr:nvSpPr>
        <xdr:cNvPr id="499" name="テキスト ボックス 498"/>
        <xdr:cNvSpPr txBox="1"/>
      </xdr:nvSpPr>
      <xdr:spPr>
        <a:xfrm>
          <a:off x="7594111" y="1606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59840</xdr:rowOff>
    </xdr:from>
    <xdr:to>
      <xdr:col>36</xdr:col>
      <xdr:colOff>165100</xdr:colOff>
      <xdr:row>94</xdr:row>
      <xdr:rowOff>161440</xdr:rowOff>
    </xdr:to>
    <xdr:sp macro="" textlink="">
      <xdr:nvSpPr>
        <xdr:cNvPr id="500" name="楕円 499"/>
        <xdr:cNvSpPr/>
      </xdr:nvSpPr>
      <xdr:spPr>
        <a:xfrm>
          <a:off x="6921500" y="1617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6517</xdr:rowOff>
    </xdr:from>
    <xdr:ext cx="534377" cy="259045"/>
    <xdr:sp macro="" textlink="">
      <xdr:nvSpPr>
        <xdr:cNvPr id="501" name="テキスト ボックス 500"/>
        <xdr:cNvSpPr txBox="1"/>
      </xdr:nvSpPr>
      <xdr:spPr>
        <a:xfrm>
          <a:off x="6705111" y="1595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98628</xdr:rowOff>
    </xdr:from>
    <xdr:to>
      <xdr:col>85</xdr:col>
      <xdr:colOff>127000</xdr:colOff>
      <xdr:row>36</xdr:row>
      <xdr:rowOff>119602</xdr:rowOff>
    </xdr:to>
    <xdr:cxnSp macro="">
      <xdr:nvCxnSpPr>
        <xdr:cNvPr id="530" name="直線コネクタ 529"/>
        <xdr:cNvCxnSpPr/>
      </xdr:nvCxnSpPr>
      <xdr:spPr>
        <a:xfrm>
          <a:off x="15481300" y="6270828"/>
          <a:ext cx="838200" cy="2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31" name="消防費平均値テキスト"/>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73273</xdr:rowOff>
    </xdr:from>
    <xdr:to>
      <xdr:col>81</xdr:col>
      <xdr:colOff>50800</xdr:colOff>
      <xdr:row>36</xdr:row>
      <xdr:rowOff>98628</xdr:rowOff>
    </xdr:to>
    <xdr:cxnSp macro="">
      <xdr:nvCxnSpPr>
        <xdr:cNvPr id="533" name="直線コネクタ 532"/>
        <xdr:cNvCxnSpPr/>
      </xdr:nvCxnSpPr>
      <xdr:spPr>
        <a:xfrm>
          <a:off x="14592300" y="6245473"/>
          <a:ext cx="889000" cy="2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72225</xdr:rowOff>
    </xdr:from>
    <xdr:to>
      <xdr:col>76</xdr:col>
      <xdr:colOff>114300</xdr:colOff>
      <xdr:row>36</xdr:row>
      <xdr:rowOff>73273</xdr:rowOff>
    </xdr:to>
    <xdr:cxnSp macro="">
      <xdr:nvCxnSpPr>
        <xdr:cNvPr id="536" name="直線コネクタ 535"/>
        <xdr:cNvCxnSpPr/>
      </xdr:nvCxnSpPr>
      <xdr:spPr>
        <a:xfrm>
          <a:off x="13703300" y="6244425"/>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145813</xdr:rowOff>
    </xdr:from>
    <xdr:ext cx="534377" cy="259045"/>
    <xdr:sp macro="" textlink="">
      <xdr:nvSpPr>
        <xdr:cNvPr id="538" name="テキスト ボックス 537"/>
        <xdr:cNvSpPr txBox="1"/>
      </xdr:nvSpPr>
      <xdr:spPr>
        <a:xfrm>
          <a:off x="14325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72225</xdr:rowOff>
    </xdr:from>
    <xdr:to>
      <xdr:col>71</xdr:col>
      <xdr:colOff>177800</xdr:colOff>
      <xdr:row>36</xdr:row>
      <xdr:rowOff>147187</xdr:rowOff>
    </xdr:to>
    <xdr:cxnSp macro="">
      <xdr:nvCxnSpPr>
        <xdr:cNvPr id="539" name="直線コネクタ 538"/>
        <xdr:cNvCxnSpPr/>
      </xdr:nvCxnSpPr>
      <xdr:spPr>
        <a:xfrm flipV="1">
          <a:off x="12814300" y="6244425"/>
          <a:ext cx="889000" cy="7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142613</xdr:rowOff>
    </xdr:from>
    <xdr:ext cx="534377" cy="259045"/>
    <xdr:sp macro="" textlink="">
      <xdr:nvSpPr>
        <xdr:cNvPr id="541" name="テキスト ボックス 540"/>
        <xdr:cNvSpPr txBox="1"/>
      </xdr:nvSpPr>
      <xdr:spPr>
        <a:xfrm>
          <a:off x="13436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52572</xdr:rowOff>
    </xdr:from>
    <xdr:to>
      <xdr:col>67</xdr:col>
      <xdr:colOff>101600</xdr:colOff>
      <xdr:row>36</xdr:row>
      <xdr:rowOff>154172</xdr:rowOff>
    </xdr:to>
    <xdr:sp macro="" textlink="">
      <xdr:nvSpPr>
        <xdr:cNvPr id="542" name="フローチャート: 判断 541"/>
        <xdr:cNvSpPr/>
      </xdr:nvSpPr>
      <xdr:spPr>
        <a:xfrm>
          <a:off x="127635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170699</xdr:rowOff>
    </xdr:from>
    <xdr:ext cx="534377" cy="259045"/>
    <xdr:sp macro="" textlink="">
      <xdr:nvSpPr>
        <xdr:cNvPr id="543" name="テキスト ボックス 542"/>
        <xdr:cNvSpPr txBox="1"/>
      </xdr:nvSpPr>
      <xdr:spPr>
        <a:xfrm>
          <a:off x="12547111" y="599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68802</xdr:rowOff>
    </xdr:from>
    <xdr:to>
      <xdr:col>85</xdr:col>
      <xdr:colOff>177800</xdr:colOff>
      <xdr:row>36</xdr:row>
      <xdr:rowOff>170402</xdr:rowOff>
    </xdr:to>
    <xdr:sp macro="" textlink="">
      <xdr:nvSpPr>
        <xdr:cNvPr id="549" name="楕円 548"/>
        <xdr:cNvSpPr/>
      </xdr:nvSpPr>
      <xdr:spPr>
        <a:xfrm>
          <a:off x="16268700" y="624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47229</xdr:rowOff>
    </xdr:from>
    <xdr:ext cx="534377" cy="259045"/>
    <xdr:sp macro="" textlink="">
      <xdr:nvSpPr>
        <xdr:cNvPr id="550" name="消防費該当値テキスト"/>
        <xdr:cNvSpPr txBox="1"/>
      </xdr:nvSpPr>
      <xdr:spPr>
        <a:xfrm>
          <a:off x="16370300" y="621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47828</xdr:rowOff>
    </xdr:from>
    <xdr:to>
      <xdr:col>81</xdr:col>
      <xdr:colOff>101600</xdr:colOff>
      <xdr:row>36</xdr:row>
      <xdr:rowOff>149428</xdr:rowOff>
    </xdr:to>
    <xdr:sp macro="" textlink="">
      <xdr:nvSpPr>
        <xdr:cNvPr id="551" name="楕円 550"/>
        <xdr:cNvSpPr/>
      </xdr:nvSpPr>
      <xdr:spPr>
        <a:xfrm>
          <a:off x="15430500" y="622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140555</xdr:rowOff>
    </xdr:from>
    <xdr:ext cx="534377" cy="259045"/>
    <xdr:sp macro="" textlink="">
      <xdr:nvSpPr>
        <xdr:cNvPr id="552" name="テキスト ボックス 551"/>
        <xdr:cNvSpPr txBox="1"/>
      </xdr:nvSpPr>
      <xdr:spPr>
        <a:xfrm>
          <a:off x="15214111" y="631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22473</xdr:rowOff>
    </xdr:from>
    <xdr:to>
      <xdr:col>76</xdr:col>
      <xdr:colOff>165100</xdr:colOff>
      <xdr:row>36</xdr:row>
      <xdr:rowOff>124073</xdr:rowOff>
    </xdr:to>
    <xdr:sp macro="" textlink="">
      <xdr:nvSpPr>
        <xdr:cNvPr id="553" name="楕円 552"/>
        <xdr:cNvSpPr/>
      </xdr:nvSpPr>
      <xdr:spPr>
        <a:xfrm>
          <a:off x="14541500" y="619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140600</xdr:rowOff>
    </xdr:from>
    <xdr:ext cx="534377" cy="259045"/>
    <xdr:sp macro="" textlink="">
      <xdr:nvSpPr>
        <xdr:cNvPr id="554" name="テキスト ボックス 553"/>
        <xdr:cNvSpPr txBox="1"/>
      </xdr:nvSpPr>
      <xdr:spPr>
        <a:xfrm>
          <a:off x="14325111" y="596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21425</xdr:rowOff>
    </xdr:from>
    <xdr:to>
      <xdr:col>72</xdr:col>
      <xdr:colOff>38100</xdr:colOff>
      <xdr:row>36</xdr:row>
      <xdr:rowOff>123025</xdr:rowOff>
    </xdr:to>
    <xdr:sp macro="" textlink="">
      <xdr:nvSpPr>
        <xdr:cNvPr id="555" name="楕円 554"/>
        <xdr:cNvSpPr/>
      </xdr:nvSpPr>
      <xdr:spPr>
        <a:xfrm>
          <a:off x="13652500" y="619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139552</xdr:rowOff>
    </xdr:from>
    <xdr:ext cx="534377" cy="259045"/>
    <xdr:sp macro="" textlink="">
      <xdr:nvSpPr>
        <xdr:cNvPr id="556" name="テキスト ボックス 555"/>
        <xdr:cNvSpPr txBox="1"/>
      </xdr:nvSpPr>
      <xdr:spPr>
        <a:xfrm>
          <a:off x="13436111" y="596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96387</xdr:rowOff>
    </xdr:from>
    <xdr:to>
      <xdr:col>67</xdr:col>
      <xdr:colOff>101600</xdr:colOff>
      <xdr:row>37</xdr:row>
      <xdr:rowOff>26537</xdr:rowOff>
    </xdr:to>
    <xdr:sp macro="" textlink="">
      <xdr:nvSpPr>
        <xdr:cNvPr id="557" name="楕円 556"/>
        <xdr:cNvSpPr/>
      </xdr:nvSpPr>
      <xdr:spPr>
        <a:xfrm>
          <a:off x="12763500" y="626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17664</xdr:rowOff>
    </xdr:from>
    <xdr:ext cx="534377" cy="259045"/>
    <xdr:sp macro="" textlink="">
      <xdr:nvSpPr>
        <xdr:cNvPr id="558" name="テキスト ボックス 557"/>
        <xdr:cNvSpPr txBox="1"/>
      </xdr:nvSpPr>
      <xdr:spPr>
        <a:xfrm>
          <a:off x="12547111" y="636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21461</xdr:rowOff>
    </xdr:from>
    <xdr:to>
      <xdr:col>85</xdr:col>
      <xdr:colOff>127000</xdr:colOff>
      <xdr:row>54</xdr:row>
      <xdr:rowOff>157988</xdr:rowOff>
    </xdr:to>
    <xdr:cxnSp macro="">
      <xdr:nvCxnSpPr>
        <xdr:cNvPr id="587" name="直線コネクタ 586"/>
        <xdr:cNvCxnSpPr/>
      </xdr:nvCxnSpPr>
      <xdr:spPr>
        <a:xfrm flipV="1">
          <a:off x="15481300" y="9279761"/>
          <a:ext cx="838200" cy="13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150072</xdr:rowOff>
    </xdr:from>
    <xdr:ext cx="534377" cy="259045"/>
    <xdr:sp macro="" textlink="">
      <xdr:nvSpPr>
        <xdr:cNvPr id="588" name="教育費平均値テキスト"/>
        <xdr:cNvSpPr txBox="1"/>
      </xdr:nvSpPr>
      <xdr:spPr>
        <a:xfrm>
          <a:off x="16370300" y="957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157988</xdr:rowOff>
    </xdr:from>
    <xdr:to>
      <xdr:col>81</xdr:col>
      <xdr:colOff>50800</xdr:colOff>
      <xdr:row>55</xdr:row>
      <xdr:rowOff>1717</xdr:rowOff>
    </xdr:to>
    <xdr:cxnSp macro="">
      <xdr:nvCxnSpPr>
        <xdr:cNvPr id="590" name="直線コネクタ 589"/>
        <xdr:cNvCxnSpPr/>
      </xdr:nvCxnSpPr>
      <xdr:spPr>
        <a:xfrm flipV="1">
          <a:off x="14592300" y="9416288"/>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144677</xdr:rowOff>
    </xdr:from>
    <xdr:ext cx="534377" cy="259045"/>
    <xdr:sp macro="" textlink="">
      <xdr:nvSpPr>
        <xdr:cNvPr id="592" name="テキスト ボックス 591"/>
        <xdr:cNvSpPr txBox="1"/>
      </xdr:nvSpPr>
      <xdr:spPr>
        <a:xfrm>
          <a:off x="15214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42583</xdr:rowOff>
    </xdr:from>
    <xdr:to>
      <xdr:col>76</xdr:col>
      <xdr:colOff>114300</xdr:colOff>
      <xdr:row>55</xdr:row>
      <xdr:rowOff>1717</xdr:rowOff>
    </xdr:to>
    <xdr:cxnSp macro="">
      <xdr:nvCxnSpPr>
        <xdr:cNvPr id="593" name="直線コネクタ 592"/>
        <xdr:cNvCxnSpPr/>
      </xdr:nvCxnSpPr>
      <xdr:spPr>
        <a:xfrm>
          <a:off x="13703300" y="9129433"/>
          <a:ext cx="889000" cy="30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140129</xdr:rowOff>
    </xdr:from>
    <xdr:ext cx="534377" cy="259045"/>
    <xdr:sp macro="" textlink="">
      <xdr:nvSpPr>
        <xdr:cNvPr id="595" name="テキスト ボックス 594"/>
        <xdr:cNvSpPr txBox="1"/>
      </xdr:nvSpPr>
      <xdr:spPr>
        <a:xfrm>
          <a:off x="14325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42583</xdr:rowOff>
    </xdr:from>
    <xdr:to>
      <xdr:col>71</xdr:col>
      <xdr:colOff>177800</xdr:colOff>
      <xdr:row>54</xdr:row>
      <xdr:rowOff>150368</xdr:rowOff>
    </xdr:to>
    <xdr:cxnSp macro="">
      <xdr:nvCxnSpPr>
        <xdr:cNvPr id="596" name="直線コネクタ 595"/>
        <xdr:cNvCxnSpPr/>
      </xdr:nvCxnSpPr>
      <xdr:spPr>
        <a:xfrm flipV="1">
          <a:off x="12814300" y="9129433"/>
          <a:ext cx="889000" cy="27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143740</xdr:rowOff>
    </xdr:from>
    <xdr:ext cx="534377" cy="259045"/>
    <xdr:sp macro="" textlink="">
      <xdr:nvSpPr>
        <xdr:cNvPr id="598" name="テキスト ボックス 597"/>
        <xdr:cNvSpPr txBox="1"/>
      </xdr:nvSpPr>
      <xdr:spPr>
        <a:xfrm>
          <a:off x="13436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41633</xdr:rowOff>
    </xdr:from>
    <xdr:to>
      <xdr:col>67</xdr:col>
      <xdr:colOff>101600</xdr:colOff>
      <xdr:row>56</xdr:row>
      <xdr:rowOff>143233</xdr:rowOff>
    </xdr:to>
    <xdr:sp macro="" textlink="">
      <xdr:nvSpPr>
        <xdr:cNvPr id="599" name="フローチャート: 判断 598"/>
        <xdr:cNvSpPr/>
      </xdr:nvSpPr>
      <xdr:spPr>
        <a:xfrm>
          <a:off x="12763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134360</xdr:rowOff>
    </xdr:from>
    <xdr:ext cx="534377" cy="259045"/>
    <xdr:sp macro="" textlink="">
      <xdr:nvSpPr>
        <xdr:cNvPr id="600" name="テキスト ボックス 599"/>
        <xdr:cNvSpPr txBox="1"/>
      </xdr:nvSpPr>
      <xdr:spPr>
        <a:xfrm>
          <a:off x="12547111" y="973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142111</xdr:rowOff>
    </xdr:from>
    <xdr:to>
      <xdr:col>85</xdr:col>
      <xdr:colOff>177800</xdr:colOff>
      <xdr:row>54</xdr:row>
      <xdr:rowOff>72261</xdr:rowOff>
    </xdr:to>
    <xdr:sp macro="" textlink="">
      <xdr:nvSpPr>
        <xdr:cNvPr id="606" name="楕円 605"/>
        <xdr:cNvSpPr/>
      </xdr:nvSpPr>
      <xdr:spPr>
        <a:xfrm>
          <a:off x="16268700" y="922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164988</xdr:rowOff>
    </xdr:from>
    <xdr:ext cx="599010" cy="259045"/>
    <xdr:sp macro="" textlink="">
      <xdr:nvSpPr>
        <xdr:cNvPr id="607" name="教育費該当値テキスト"/>
        <xdr:cNvSpPr txBox="1"/>
      </xdr:nvSpPr>
      <xdr:spPr>
        <a:xfrm>
          <a:off x="16370300" y="908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107188</xdr:rowOff>
    </xdr:from>
    <xdr:to>
      <xdr:col>81</xdr:col>
      <xdr:colOff>101600</xdr:colOff>
      <xdr:row>55</xdr:row>
      <xdr:rowOff>37338</xdr:rowOff>
    </xdr:to>
    <xdr:sp macro="" textlink="">
      <xdr:nvSpPr>
        <xdr:cNvPr id="608" name="楕円 607"/>
        <xdr:cNvSpPr/>
      </xdr:nvSpPr>
      <xdr:spPr>
        <a:xfrm>
          <a:off x="15430500" y="936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53865</xdr:rowOff>
    </xdr:from>
    <xdr:ext cx="534377" cy="259045"/>
    <xdr:sp macro="" textlink="">
      <xdr:nvSpPr>
        <xdr:cNvPr id="609" name="テキスト ボックス 608"/>
        <xdr:cNvSpPr txBox="1"/>
      </xdr:nvSpPr>
      <xdr:spPr>
        <a:xfrm>
          <a:off x="15214111" y="914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122367</xdr:rowOff>
    </xdr:from>
    <xdr:to>
      <xdr:col>76</xdr:col>
      <xdr:colOff>165100</xdr:colOff>
      <xdr:row>55</xdr:row>
      <xdr:rowOff>52517</xdr:rowOff>
    </xdr:to>
    <xdr:sp macro="" textlink="">
      <xdr:nvSpPr>
        <xdr:cNvPr id="610" name="楕円 609"/>
        <xdr:cNvSpPr/>
      </xdr:nvSpPr>
      <xdr:spPr>
        <a:xfrm>
          <a:off x="14541500" y="938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69044</xdr:rowOff>
    </xdr:from>
    <xdr:ext cx="534377" cy="259045"/>
    <xdr:sp macro="" textlink="">
      <xdr:nvSpPr>
        <xdr:cNvPr id="611" name="テキスト ボックス 610"/>
        <xdr:cNvSpPr txBox="1"/>
      </xdr:nvSpPr>
      <xdr:spPr>
        <a:xfrm>
          <a:off x="14325111" y="915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163233</xdr:rowOff>
    </xdr:from>
    <xdr:to>
      <xdr:col>72</xdr:col>
      <xdr:colOff>38100</xdr:colOff>
      <xdr:row>53</xdr:row>
      <xdr:rowOff>93383</xdr:rowOff>
    </xdr:to>
    <xdr:sp macro="" textlink="">
      <xdr:nvSpPr>
        <xdr:cNvPr id="612" name="楕円 611"/>
        <xdr:cNvSpPr/>
      </xdr:nvSpPr>
      <xdr:spPr>
        <a:xfrm>
          <a:off x="13652500" y="907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109910</xdr:rowOff>
    </xdr:from>
    <xdr:ext cx="599010" cy="259045"/>
    <xdr:sp macro="" textlink="">
      <xdr:nvSpPr>
        <xdr:cNvPr id="613" name="テキスト ボックス 612"/>
        <xdr:cNvSpPr txBox="1"/>
      </xdr:nvSpPr>
      <xdr:spPr>
        <a:xfrm>
          <a:off x="13403795" y="8853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99568</xdr:rowOff>
    </xdr:from>
    <xdr:to>
      <xdr:col>67</xdr:col>
      <xdr:colOff>101600</xdr:colOff>
      <xdr:row>55</xdr:row>
      <xdr:rowOff>29718</xdr:rowOff>
    </xdr:to>
    <xdr:sp macro="" textlink="">
      <xdr:nvSpPr>
        <xdr:cNvPr id="614" name="楕円 613"/>
        <xdr:cNvSpPr/>
      </xdr:nvSpPr>
      <xdr:spPr>
        <a:xfrm>
          <a:off x="12763500" y="935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46245</xdr:rowOff>
    </xdr:from>
    <xdr:ext cx="534377" cy="259045"/>
    <xdr:sp macro="" textlink="">
      <xdr:nvSpPr>
        <xdr:cNvPr id="615" name="テキスト ボックス 614"/>
        <xdr:cNvSpPr txBox="1"/>
      </xdr:nvSpPr>
      <xdr:spPr>
        <a:xfrm>
          <a:off x="12547111" y="913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31523</xdr:rowOff>
    </xdr:from>
    <xdr:to>
      <xdr:col>85</xdr:col>
      <xdr:colOff>127000</xdr:colOff>
      <xdr:row>72</xdr:row>
      <xdr:rowOff>106635</xdr:rowOff>
    </xdr:to>
    <xdr:cxnSp macro="">
      <xdr:nvCxnSpPr>
        <xdr:cNvPr id="646" name="直線コネクタ 645"/>
        <xdr:cNvCxnSpPr/>
      </xdr:nvCxnSpPr>
      <xdr:spPr>
        <a:xfrm flipV="1">
          <a:off x="15481300" y="12033023"/>
          <a:ext cx="838200" cy="41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32760</xdr:rowOff>
    </xdr:from>
    <xdr:ext cx="534377" cy="259045"/>
    <xdr:sp macro="" textlink="">
      <xdr:nvSpPr>
        <xdr:cNvPr id="647" name="災害復旧費平均値テキスト"/>
        <xdr:cNvSpPr txBox="1"/>
      </xdr:nvSpPr>
      <xdr:spPr>
        <a:xfrm>
          <a:off x="16370300" y="1340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106635</xdr:rowOff>
    </xdr:from>
    <xdr:to>
      <xdr:col>81</xdr:col>
      <xdr:colOff>50800</xdr:colOff>
      <xdr:row>78</xdr:row>
      <xdr:rowOff>13627</xdr:rowOff>
    </xdr:to>
    <xdr:cxnSp macro="">
      <xdr:nvCxnSpPr>
        <xdr:cNvPr id="649" name="直線コネクタ 648"/>
        <xdr:cNvCxnSpPr/>
      </xdr:nvCxnSpPr>
      <xdr:spPr>
        <a:xfrm flipV="1">
          <a:off x="14592300" y="12451035"/>
          <a:ext cx="889000" cy="93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163503</xdr:rowOff>
    </xdr:from>
    <xdr:ext cx="469744" cy="259045"/>
    <xdr:sp macro="" textlink="">
      <xdr:nvSpPr>
        <xdr:cNvPr id="651" name="テキスト ボックス 650"/>
        <xdr:cNvSpPr txBox="1"/>
      </xdr:nvSpPr>
      <xdr:spPr>
        <a:xfrm>
          <a:off x="15246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13627</xdr:rowOff>
    </xdr:from>
    <xdr:to>
      <xdr:col>76</xdr:col>
      <xdr:colOff>114300</xdr:colOff>
      <xdr:row>78</xdr:row>
      <xdr:rowOff>82077</xdr:rowOff>
    </xdr:to>
    <xdr:cxnSp macro="">
      <xdr:nvCxnSpPr>
        <xdr:cNvPr id="652" name="直線コネクタ 651"/>
        <xdr:cNvCxnSpPr/>
      </xdr:nvCxnSpPr>
      <xdr:spPr>
        <a:xfrm flipV="1">
          <a:off x="13703300" y="13386727"/>
          <a:ext cx="889000" cy="6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53692</xdr:rowOff>
    </xdr:from>
    <xdr:ext cx="469744" cy="259045"/>
    <xdr:sp macro="" textlink="">
      <xdr:nvSpPr>
        <xdr:cNvPr id="654" name="テキスト ボックス 653"/>
        <xdr:cNvSpPr txBox="1"/>
      </xdr:nvSpPr>
      <xdr:spPr>
        <a:xfrm>
          <a:off x="14357428" y="1359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144779</xdr:rowOff>
    </xdr:from>
    <xdr:to>
      <xdr:col>71</xdr:col>
      <xdr:colOff>177800</xdr:colOff>
      <xdr:row>78</xdr:row>
      <xdr:rowOff>82077</xdr:rowOff>
    </xdr:to>
    <xdr:cxnSp macro="">
      <xdr:nvCxnSpPr>
        <xdr:cNvPr id="655" name="直線コネクタ 654"/>
        <xdr:cNvCxnSpPr/>
      </xdr:nvCxnSpPr>
      <xdr:spPr>
        <a:xfrm>
          <a:off x="12814300" y="13346429"/>
          <a:ext cx="889000" cy="10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72258</xdr:rowOff>
    </xdr:from>
    <xdr:ext cx="469744" cy="259045"/>
    <xdr:sp macro="" textlink="">
      <xdr:nvSpPr>
        <xdr:cNvPr id="657" name="テキスト ボックス 656"/>
        <xdr:cNvSpPr txBox="1"/>
      </xdr:nvSpPr>
      <xdr:spPr>
        <a:xfrm>
          <a:off x="13468428" y="1361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7682</xdr:rowOff>
    </xdr:from>
    <xdr:to>
      <xdr:col>67</xdr:col>
      <xdr:colOff>101600</xdr:colOff>
      <xdr:row>79</xdr:row>
      <xdr:rowOff>109282</xdr:rowOff>
    </xdr:to>
    <xdr:sp macro="" textlink="">
      <xdr:nvSpPr>
        <xdr:cNvPr id="658" name="フローチャート: 判断 657"/>
        <xdr:cNvSpPr/>
      </xdr:nvSpPr>
      <xdr:spPr>
        <a:xfrm>
          <a:off x="12763500" y="1355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100409</xdr:rowOff>
    </xdr:from>
    <xdr:ext cx="469744" cy="259045"/>
    <xdr:sp macro="" textlink="">
      <xdr:nvSpPr>
        <xdr:cNvPr id="659" name="テキスト ボックス 658"/>
        <xdr:cNvSpPr txBox="1"/>
      </xdr:nvSpPr>
      <xdr:spPr>
        <a:xfrm>
          <a:off x="12579428" y="1364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69</xdr:row>
      <xdr:rowOff>152173</xdr:rowOff>
    </xdr:from>
    <xdr:to>
      <xdr:col>85</xdr:col>
      <xdr:colOff>177800</xdr:colOff>
      <xdr:row>70</xdr:row>
      <xdr:rowOff>82323</xdr:rowOff>
    </xdr:to>
    <xdr:sp macro="" textlink="">
      <xdr:nvSpPr>
        <xdr:cNvPr id="665" name="楕円 664"/>
        <xdr:cNvSpPr/>
      </xdr:nvSpPr>
      <xdr:spPr>
        <a:xfrm>
          <a:off x="16268700" y="1198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105200</xdr:rowOff>
    </xdr:from>
    <xdr:ext cx="534377" cy="259045"/>
    <xdr:sp macro="" textlink="">
      <xdr:nvSpPr>
        <xdr:cNvPr id="666" name="災害復旧費該当値テキスト"/>
        <xdr:cNvSpPr txBox="1"/>
      </xdr:nvSpPr>
      <xdr:spPr>
        <a:xfrm>
          <a:off x="16370300" y="1193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55835</xdr:rowOff>
    </xdr:from>
    <xdr:to>
      <xdr:col>81</xdr:col>
      <xdr:colOff>101600</xdr:colOff>
      <xdr:row>72</xdr:row>
      <xdr:rowOff>157435</xdr:rowOff>
    </xdr:to>
    <xdr:sp macro="" textlink="">
      <xdr:nvSpPr>
        <xdr:cNvPr id="667" name="楕円 666"/>
        <xdr:cNvSpPr/>
      </xdr:nvSpPr>
      <xdr:spPr>
        <a:xfrm>
          <a:off x="15430500" y="1240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2512</xdr:rowOff>
    </xdr:from>
    <xdr:ext cx="534377" cy="259045"/>
    <xdr:sp macro="" textlink="">
      <xdr:nvSpPr>
        <xdr:cNvPr id="668" name="テキスト ボックス 667"/>
        <xdr:cNvSpPr txBox="1"/>
      </xdr:nvSpPr>
      <xdr:spPr>
        <a:xfrm>
          <a:off x="15214111" y="1217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134277</xdr:rowOff>
    </xdr:from>
    <xdr:to>
      <xdr:col>76</xdr:col>
      <xdr:colOff>165100</xdr:colOff>
      <xdr:row>78</xdr:row>
      <xdr:rowOff>64427</xdr:rowOff>
    </xdr:to>
    <xdr:sp macro="" textlink="">
      <xdr:nvSpPr>
        <xdr:cNvPr id="669" name="楕円 668"/>
        <xdr:cNvSpPr/>
      </xdr:nvSpPr>
      <xdr:spPr>
        <a:xfrm>
          <a:off x="14541500" y="1333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80954</xdr:rowOff>
    </xdr:from>
    <xdr:ext cx="534377" cy="259045"/>
    <xdr:sp macro="" textlink="">
      <xdr:nvSpPr>
        <xdr:cNvPr id="670" name="テキスト ボックス 669"/>
        <xdr:cNvSpPr txBox="1"/>
      </xdr:nvSpPr>
      <xdr:spPr>
        <a:xfrm>
          <a:off x="14325111" y="1311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31277</xdr:rowOff>
    </xdr:from>
    <xdr:to>
      <xdr:col>72</xdr:col>
      <xdr:colOff>38100</xdr:colOff>
      <xdr:row>78</xdr:row>
      <xdr:rowOff>132877</xdr:rowOff>
    </xdr:to>
    <xdr:sp macro="" textlink="">
      <xdr:nvSpPr>
        <xdr:cNvPr id="671" name="楕円 670"/>
        <xdr:cNvSpPr/>
      </xdr:nvSpPr>
      <xdr:spPr>
        <a:xfrm>
          <a:off x="13652500" y="1340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149404</xdr:rowOff>
    </xdr:from>
    <xdr:ext cx="534377" cy="259045"/>
    <xdr:sp macro="" textlink="">
      <xdr:nvSpPr>
        <xdr:cNvPr id="672" name="テキスト ボックス 671"/>
        <xdr:cNvSpPr txBox="1"/>
      </xdr:nvSpPr>
      <xdr:spPr>
        <a:xfrm>
          <a:off x="13436111" y="1317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93979</xdr:rowOff>
    </xdr:from>
    <xdr:to>
      <xdr:col>67</xdr:col>
      <xdr:colOff>101600</xdr:colOff>
      <xdr:row>78</xdr:row>
      <xdr:rowOff>24129</xdr:rowOff>
    </xdr:to>
    <xdr:sp macro="" textlink="">
      <xdr:nvSpPr>
        <xdr:cNvPr id="673" name="楕円 672"/>
        <xdr:cNvSpPr/>
      </xdr:nvSpPr>
      <xdr:spPr>
        <a:xfrm>
          <a:off x="12763500" y="1329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40656</xdr:rowOff>
    </xdr:from>
    <xdr:ext cx="534377" cy="259045"/>
    <xdr:sp macro="" textlink="">
      <xdr:nvSpPr>
        <xdr:cNvPr id="674" name="テキスト ボックス 673"/>
        <xdr:cNvSpPr txBox="1"/>
      </xdr:nvSpPr>
      <xdr:spPr>
        <a:xfrm>
          <a:off x="12547111" y="1307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51192</xdr:rowOff>
    </xdr:from>
    <xdr:to>
      <xdr:col>85</xdr:col>
      <xdr:colOff>127000</xdr:colOff>
      <xdr:row>97</xdr:row>
      <xdr:rowOff>55291</xdr:rowOff>
    </xdr:to>
    <xdr:cxnSp macro="">
      <xdr:nvCxnSpPr>
        <xdr:cNvPr id="705" name="直線コネクタ 704"/>
        <xdr:cNvCxnSpPr/>
      </xdr:nvCxnSpPr>
      <xdr:spPr>
        <a:xfrm>
          <a:off x="15481300" y="16681842"/>
          <a:ext cx="838200" cy="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6" name="公債費平均値テキスト"/>
        <xdr:cNvSpPr txBox="1"/>
      </xdr:nvSpPr>
      <xdr:spPr>
        <a:xfrm>
          <a:off x="16370300" y="16774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51192</xdr:rowOff>
    </xdr:from>
    <xdr:to>
      <xdr:col>81</xdr:col>
      <xdr:colOff>50800</xdr:colOff>
      <xdr:row>97</xdr:row>
      <xdr:rowOff>61627</xdr:rowOff>
    </xdr:to>
    <xdr:cxnSp macro="">
      <xdr:nvCxnSpPr>
        <xdr:cNvPr id="708" name="直線コネクタ 707"/>
        <xdr:cNvCxnSpPr/>
      </xdr:nvCxnSpPr>
      <xdr:spPr>
        <a:xfrm flipV="1">
          <a:off x="14592300" y="16681842"/>
          <a:ext cx="889000" cy="1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84179</xdr:rowOff>
    </xdr:from>
    <xdr:ext cx="534377" cy="259045"/>
    <xdr:sp macro="" textlink="">
      <xdr:nvSpPr>
        <xdr:cNvPr id="710" name="テキスト ボックス 709"/>
        <xdr:cNvSpPr txBox="1"/>
      </xdr:nvSpPr>
      <xdr:spPr>
        <a:xfrm>
          <a:off x="15214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61627</xdr:rowOff>
    </xdr:from>
    <xdr:to>
      <xdr:col>76</xdr:col>
      <xdr:colOff>114300</xdr:colOff>
      <xdr:row>97</xdr:row>
      <xdr:rowOff>82004</xdr:rowOff>
    </xdr:to>
    <xdr:cxnSp macro="">
      <xdr:nvCxnSpPr>
        <xdr:cNvPr id="711" name="直線コネクタ 710"/>
        <xdr:cNvCxnSpPr/>
      </xdr:nvCxnSpPr>
      <xdr:spPr>
        <a:xfrm flipV="1">
          <a:off x="13703300" y="16692277"/>
          <a:ext cx="889000" cy="2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83417</xdr:rowOff>
    </xdr:from>
    <xdr:ext cx="534377" cy="259045"/>
    <xdr:sp macro="" textlink="">
      <xdr:nvSpPr>
        <xdr:cNvPr id="713" name="テキスト ボックス 712"/>
        <xdr:cNvSpPr txBox="1"/>
      </xdr:nvSpPr>
      <xdr:spPr>
        <a:xfrm>
          <a:off x="14325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82004</xdr:rowOff>
    </xdr:from>
    <xdr:to>
      <xdr:col>71</xdr:col>
      <xdr:colOff>177800</xdr:colOff>
      <xdr:row>97</xdr:row>
      <xdr:rowOff>82063</xdr:rowOff>
    </xdr:to>
    <xdr:cxnSp macro="">
      <xdr:nvCxnSpPr>
        <xdr:cNvPr id="714" name="直線コネクタ 713"/>
        <xdr:cNvCxnSpPr/>
      </xdr:nvCxnSpPr>
      <xdr:spPr>
        <a:xfrm flipV="1">
          <a:off x="12814300" y="16712654"/>
          <a:ext cx="8890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80723</xdr:rowOff>
    </xdr:from>
    <xdr:ext cx="534377" cy="259045"/>
    <xdr:sp macro="" textlink="">
      <xdr:nvSpPr>
        <xdr:cNvPr id="716" name="テキスト ボックス 715"/>
        <xdr:cNvSpPr txBox="1"/>
      </xdr:nvSpPr>
      <xdr:spPr>
        <a:xfrm>
          <a:off x="13436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3553</xdr:rowOff>
    </xdr:from>
    <xdr:to>
      <xdr:col>67</xdr:col>
      <xdr:colOff>101600</xdr:colOff>
      <xdr:row>98</xdr:row>
      <xdr:rowOff>105153</xdr:rowOff>
    </xdr:to>
    <xdr:sp macro="" textlink="">
      <xdr:nvSpPr>
        <xdr:cNvPr id="717" name="フローチャート: 判断 716"/>
        <xdr:cNvSpPr/>
      </xdr:nvSpPr>
      <xdr:spPr>
        <a:xfrm>
          <a:off x="12763500" y="1680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96280</xdr:rowOff>
    </xdr:from>
    <xdr:ext cx="534377" cy="259045"/>
    <xdr:sp macro="" textlink="">
      <xdr:nvSpPr>
        <xdr:cNvPr id="718" name="テキスト ボックス 717"/>
        <xdr:cNvSpPr txBox="1"/>
      </xdr:nvSpPr>
      <xdr:spPr>
        <a:xfrm>
          <a:off x="12547111" y="1689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4491</xdr:rowOff>
    </xdr:from>
    <xdr:to>
      <xdr:col>85</xdr:col>
      <xdr:colOff>177800</xdr:colOff>
      <xdr:row>97</xdr:row>
      <xdr:rowOff>106091</xdr:rowOff>
    </xdr:to>
    <xdr:sp macro="" textlink="">
      <xdr:nvSpPr>
        <xdr:cNvPr id="724" name="楕円 723"/>
        <xdr:cNvSpPr/>
      </xdr:nvSpPr>
      <xdr:spPr>
        <a:xfrm>
          <a:off x="16268700" y="1663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27368</xdr:rowOff>
    </xdr:from>
    <xdr:ext cx="599010" cy="259045"/>
    <xdr:sp macro="" textlink="">
      <xdr:nvSpPr>
        <xdr:cNvPr id="725" name="公債費該当値テキスト"/>
        <xdr:cNvSpPr txBox="1"/>
      </xdr:nvSpPr>
      <xdr:spPr>
        <a:xfrm>
          <a:off x="16370300" y="1648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392</xdr:rowOff>
    </xdr:from>
    <xdr:to>
      <xdr:col>81</xdr:col>
      <xdr:colOff>101600</xdr:colOff>
      <xdr:row>97</xdr:row>
      <xdr:rowOff>101992</xdr:rowOff>
    </xdr:to>
    <xdr:sp macro="" textlink="">
      <xdr:nvSpPr>
        <xdr:cNvPr id="726" name="楕円 725"/>
        <xdr:cNvSpPr/>
      </xdr:nvSpPr>
      <xdr:spPr>
        <a:xfrm>
          <a:off x="15430500" y="1663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118519</xdr:rowOff>
    </xdr:from>
    <xdr:ext cx="599010" cy="259045"/>
    <xdr:sp macro="" textlink="">
      <xdr:nvSpPr>
        <xdr:cNvPr id="727" name="テキスト ボックス 726"/>
        <xdr:cNvSpPr txBox="1"/>
      </xdr:nvSpPr>
      <xdr:spPr>
        <a:xfrm>
          <a:off x="15181795" y="16406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10827</xdr:rowOff>
    </xdr:from>
    <xdr:to>
      <xdr:col>76</xdr:col>
      <xdr:colOff>165100</xdr:colOff>
      <xdr:row>97</xdr:row>
      <xdr:rowOff>112427</xdr:rowOff>
    </xdr:to>
    <xdr:sp macro="" textlink="">
      <xdr:nvSpPr>
        <xdr:cNvPr id="728" name="楕円 727"/>
        <xdr:cNvSpPr/>
      </xdr:nvSpPr>
      <xdr:spPr>
        <a:xfrm>
          <a:off x="14541500" y="166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128954</xdr:rowOff>
    </xdr:from>
    <xdr:ext cx="599010" cy="259045"/>
    <xdr:sp macro="" textlink="">
      <xdr:nvSpPr>
        <xdr:cNvPr id="729" name="テキスト ボックス 728"/>
        <xdr:cNvSpPr txBox="1"/>
      </xdr:nvSpPr>
      <xdr:spPr>
        <a:xfrm>
          <a:off x="14292795" y="1641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31204</xdr:rowOff>
    </xdr:from>
    <xdr:to>
      <xdr:col>72</xdr:col>
      <xdr:colOff>38100</xdr:colOff>
      <xdr:row>97</xdr:row>
      <xdr:rowOff>132804</xdr:rowOff>
    </xdr:to>
    <xdr:sp macro="" textlink="">
      <xdr:nvSpPr>
        <xdr:cNvPr id="730" name="楕円 729"/>
        <xdr:cNvSpPr/>
      </xdr:nvSpPr>
      <xdr:spPr>
        <a:xfrm>
          <a:off x="13652500" y="166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149331</xdr:rowOff>
    </xdr:from>
    <xdr:ext cx="599010" cy="259045"/>
    <xdr:sp macro="" textlink="">
      <xdr:nvSpPr>
        <xdr:cNvPr id="731" name="テキスト ボックス 730"/>
        <xdr:cNvSpPr txBox="1"/>
      </xdr:nvSpPr>
      <xdr:spPr>
        <a:xfrm>
          <a:off x="13403795" y="16437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31263</xdr:rowOff>
    </xdr:from>
    <xdr:to>
      <xdr:col>67</xdr:col>
      <xdr:colOff>101600</xdr:colOff>
      <xdr:row>97</xdr:row>
      <xdr:rowOff>132863</xdr:rowOff>
    </xdr:to>
    <xdr:sp macro="" textlink="">
      <xdr:nvSpPr>
        <xdr:cNvPr id="732" name="楕円 731"/>
        <xdr:cNvSpPr/>
      </xdr:nvSpPr>
      <xdr:spPr>
        <a:xfrm>
          <a:off x="12763500" y="1666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149390</xdr:rowOff>
    </xdr:from>
    <xdr:ext cx="599010" cy="259045"/>
    <xdr:sp macro="" textlink="">
      <xdr:nvSpPr>
        <xdr:cNvPr id="733" name="テキスト ボックス 732"/>
        <xdr:cNvSpPr txBox="1"/>
      </xdr:nvSpPr>
      <xdr:spPr>
        <a:xfrm>
          <a:off x="12514795" y="16437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158242</xdr:rowOff>
    </xdr:from>
    <xdr:to>
      <xdr:col>98</xdr:col>
      <xdr:colOff>38100</xdr:colOff>
      <xdr:row>39</xdr:row>
      <xdr:rowOff>88392</xdr:rowOff>
    </xdr:to>
    <xdr:sp macro="" textlink="">
      <xdr:nvSpPr>
        <xdr:cNvPr id="774" name="フローチャート: 判断 773"/>
        <xdr:cNvSpPr/>
      </xdr:nvSpPr>
      <xdr:spPr>
        <a:xfrm>
          <a:off x="18605500" y="66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104919</xdr:rowOff>
    </xdr:from>
    <xdr:ext cx="313932" cy="259045"/>
    <xdr:sp macro="" textlink="">
      <xdr:nvSpPr>
        <xdr:cNvPr id="775" name="テキスト ボックス 774"/>
        <xdr:cNvSpPr txBox="1"/>
      </xdr:nvSpPr>
      <xdr:spPr>
        <a:xfrm>
          <a:off x="18499333" y="6448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1" name="フローチャート: 判断 830"/>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2" name="テキスト ボックス 831"/>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7" name="テキスト ボックス 846"/>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災害復旧費は平成３０年７月豪雨等の影響により類似団体と比較し非常に高い状況となっている。同じく、公債費も類似団体と比較し非常に高い状況であるが、こちらも同災害に係る起債の増とともに、近年の大型事業の影響による起債の発行増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民生費について、大型事業（成羽長寿園・こども園建設事業）の完了が影響し、前年度と比較すると約</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％減少しているが、障害福祉等の扶助費が年々増加傾向にあるため、今後しばらくは、高い状況が続くことが見込まれる。</a:t>
          </a:r>
        </a:p>
        <a:p>
          <a:r>
            <a:rPr kumimoji="1" lang="ja-JP" altLang="en-US" sz="1300">
              <a:latin typeface="ＭＳ Ｐゴシック" panose="020B0600070205080204" pitchFamily="50" charset="-128"/>
              <a:ea typeface="ＭＳ Ｐゴシック" panose="020B0600070205080204" pitchFamily="50" charset="-128"/>
            </a:rPr>
            <a:t>衛生費について、平成３０年７月豪雨に伴う災害関連廃棄物処理事業により昨年度から引き続き、類似団体と比較して高い数値となっている。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本市は市税等の自主財源に乏しく、地方交付税等の依存財源に頼らざるを得ない状況であり、健全な財政運営のため、財政調整基金の確保や実質収支額の改善に努めている。特に財政調整基金は、決算剰余金を中心に積み立てるとともに、取り崩しについては最低限の範囲に努めている。しかしながら、平成３０年７月豪雨等の復旧に対する基金の取崩や普通交付税の減額に伴う決算余剰金の減額により、実質単年度収支は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高梁市住宅新築資金等貸付事業特別会計の赤字については、収納体制の強化をより一層行う必要がある。</a:t>
          </a:r>
        </a:p>
        <a:p>
          <a:r>
            <a:rPr kumimoji="1" lang="ja-JP" altLang="en-US" sz="1400">
              <a:latin typeface="ＭＳ ゴシック" pitchFamily="49" charset="-128"/>
              <a:ea typeface="ＭＳ ゴシック" pitchFamily="49" charset="-128"/>
            </a:rPr>
            <a:t>一般会計については、普通交付税の合併特例措置の段階的縮減の影響により一般財源が減少することを踏まえ、引き続き財政運営適正化計画に基づき、持続可能な財政運営を行う。</a:t>
          </a:r>
        </a:p>
        <a:p>
          <a:r>
            <a:rPr kumimoji="1" lang="ja-JP" altLang="en-US" sz="1400">
              <a:latin typeface="ＭＳ ゴシック" pitchFamily="49" charset="-128"/>
              <a:ea typeface="ＭＳ ゴシック" pitchFamily="49" charset="-128"/>
            </a:rPr>
            <a:t>その他特別会計については、独立採算を原則とし、歳入歳出の適正化を図る。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K5" zoomScale="70" zoomScaleNormal="70" workbookViewId="0">
      <selection activeCell="AY10" sqref="AY10:BM10"/>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26584712</v>
      </c>
      <c r="BO4" s="431"/>
      <c r="BP4" s="431"/>
      <c r="BQ4" s="431"/>
      <c r="BR4" s="431"/>
      <c r="BS4" s="431"/>
      <c r="BT4" s="431"/>
      <c r="BU4" s="432"/>
      <c r="BV4" s="430">
        <v>28654640</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5.3</v>
      </c>
      <c r="CU4" s="437"/>
      <c r="CV4" s="437"/>
      <c r="CW4" s="437"/>
      <c r="CX4" s="437"/>
      <c r="CY4" s="437"/>
      <c r="CZ4" s="437"/>
      <c r="DA4" s="438"/>
      <c r="DB4" s="436">
        <v>5.3</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25533809</v>
      </c>
      <c r="BO5" s="468"/>
      <c r="BP5" s="468"/>
      <c r="BQ5" s="468"/>
      <c r="BR5" s="468"/>
      <c r="BS5" s="468"/>
      <c r="BT5" s="468"/>
      <c r="BU5" s="469"/>
      <c r="BV5" s="467">
        <v>27212672</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96.3</v>
      </c>
      <c r="CU5" s="465"/>
      <c r="CV5" s="465"/>
      <c r="CW5" s="465"/>
      <c r="CX5" s="465"/>
      <c r="CY5" s="465"/>
      <c r="CZ5" s="465"/>
      <c r="DA5" s="466"/>
      <c r="DB5" s="464">
        <v>94.5</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1050903</v>
      </c>
      <c r="BO6" s="468"/>
      <c r="BP6" s="468"/>
      <c r="BQ6" s="468"/>
      <c r="BR6" s="468"/>
      <c r="BS6" s="468"/>
      <c r="BT6" s="468"/>
      <c r="BU6" s="469"/>
      <c r="BV6" s="467">
        <v>1441968</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99.5</v>
      </c>
      <c r="CU6" s="505"/>
      <c r="CV6" s="505"/>
      <c r="CW6" s="505"/>
      <c r="CX6" s="505"/>
      <c r="CY6" s="505"/>
      <c r="CZ6" s="505"/>
      <c r="DA6" s="506"/>
      <c r="DB6" s="504">
        <v>98.7</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345917</v>
      </c>
      <c r="BO7" s="468"/>
      <c r="BP7" s="468"/>
      <c r="BQ7" s="468"/>
      <c r="BR7" s="468"/>
      <c r="BS7" s="468"/>
      <c r="BT7" s="468"/>
      <c r="BU7" s="469"/>
      <c r="BV7" s="467">
        <v>718396</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13389613</v>
      </c>
      <c r="CU7" s="468"/>
      <c r="CV7" s="468"/>
      <c r="CW7" s="468"/>
      <c r="CX7" s="468"/>
      <c r="CY7" s="468"/>
      <c r="CZ7" s="468"/>
      <c r="DA7" s="469"/>
      <c r="DB7" s="467">
        <v>13655007</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94</v>
      </c>
      <c r="AV8" s="500"/>
      <c r="AW8" s="500"/>
      <c r="AX8" s="500"/>
      <c r="AY8" s="501" t="s">
        <v>108</v>
      </c>
      <c r="AZ8" s="502"/>
      <c r="BA8" s="502"/>
      <c r="BB8" s="502"/>
      <c r="BC8" s="502"/>
      <c r="BD8" s="502"/>
      <c r="BE8" s="502"/>
      <c r="BF8" s="502"/>
      <c r="BG8" s="502"/>
      <c r="BH8" s="502"/>
      <c r="BI8" s="502"/>
      <c r="BJ8" s="502"/>
      <c r="BK8" s="502"/>
      <c r="BL8" s="502"/>
      <c r="BM8" s="503"/>
      <c r="BN8" s="467">
        <v>704986</v>
      </c>
      <c r="BO8" s="468"/>
      <c r="BP8" s="468"/>
      <c r="BQ8" s="468"/>
      <c r="BR8" s="468"/>
      <c r="BS8" s="468"/>
      <c r="BT8" s="468"/>
      <c r="BU8" s="469"/>
      <c r="BV8" s="467">
        <v>723572</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0.31</v>
      </c>
      <c r="CU8" s="508"/>
      <c r="CV8" s="508"/>
      <c r="CW8" s="508"/>
      <c r="CX8" s="508"/>
      <c r="CY8" s="508"/>
      <c r="CZ8" s="508"/>
      <c r="DA8" s="509"/>
      <c r="DB8" s="507">
        <v>0.32</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32075</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94</v>
      </c>
      <c r="AV9" s="500"/>
      <c r="AW9" s="500"/>
      <c r="AX9" s="500"/>
      <c r="AY9" s="501" t="s">
        <v>114</v>
      </c>
      <c r="AZ9" s="502"/>
      <c r="BA9" s="502"/>
      <c r="BB9" s="502"/>
      <c r="BC9" s="502"/>
      <c r="BD9" s="502"/>
      <c r="BE9" s="502"/>
      <c r="BF9" s="502"/>
      <c r="BG9" s="502"/>
      <c r="BH9" s="502"/>
      <c r="BI9" s="502"/>
      <c r="BJ9" s="502"/>
      <c r="BK9" s="502"/>
      <c r="BL9" s="502"/>
      <c r="BM9" s="503"/>
      <c r="BN9" s="467">
        <v>-18586</v>
      </c>
      <c r="BO9" s="468"/>
      <c r="BP9" s="468"/>
      <c r="BQ9" s="468"/>
      <c r="BR9" s="468"/>
      <c r="BS9" s="468"/>
      <c r="BT9" s="468"/>
      <c r="BU9" s="469"/>
      <c r="BV9" s="467">
        <v>312394</v>
      </c>
      <c r="BW9" s="468"/>
      <c r="BX9" s="468"/>
      <c r="BY9" s="468"/>
      <c r="BZ9" s="468"/>
      <c r="CA9" s="468"/>
      <c r="CB9" s="468"/>
      <c r="CC9" s="469"/>
      <c r="CD9" s="470" t="s">
        <v>115</v>
      </c>
      <c r="CE9" s="471"/>
      <c r="CF9" s="471"/>
      <c r="CG9" s="471"/>
      <c r="CH9" s="471"/>
      <c r="CI9" s="471"/>
      <c r="CJ9" s="471"/>
      <c r="CK9" s="471"/>
      <c r="CL9" s="471"/>
      <c r="CM9" s="471"/>
      <c r="CN9" s="471"/>
      <c r="CO9" s="471"/>
      <c r="CP9" s="471"/>
      <c r="CQ9" s="471"/>
      <c r="CR9" s="471"/>
      <c r="CS9" s="472"/>
      <c r="CT9" s="464">
        <v>20.399999999999999</v>
      </c>
      <c r="CU9" s="465"/>
      <c r="CV9" s="465"/>
      <c r="CW9" s="465"/>
      <c r="CX9" s="465"/>
      <c r="CY9" s="465"/>
      <c r="CZ9" s="465"/>
      <c r="DA9" s="466"/>
      <c r="DB9" s="464">
        <v>18.600000000000001</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116</v>
      </c>
      <c r="M10" s="497"/>
      <c r="N10" s="497"/>
      <c r="O10" s="497"/>
      <c r="P10" s="497"/>
      <c r="Q10" s="498"/>
      <c r="R10" s="518">
        <v>34963</v>
      </c>
      <c r="S10" s="519"/>
      <c r="T10" s="519"/>
      <c r="U10" s="519"/>
      <c r="V10" s="520"/>
      <c r="W10" s="455"/>
      <c r="X10" s="456"/>
      <c r="Y10" s="456"/>
      <c r="Z10" s="456"/>
      <c r="AA10" s="456"/>
      <c r="AB10" s="456"/>
      <c r="AC10" s="456"/>
      <c r="AD10" s="456"/>
      <c r="AE10" s="456"/>
      <c r="AF10" s="456"/>
      <c r="AG10" s="456"/>
      <c r="AH10" s="456"/>
      <c r="AI10" s="456"/>
      <c r="AJ10" s="456"/>
      <c r="AK10" s="456"/>
      <c r="AL10" s="459"/>
      <c r="AM10" s="496" t="s">
        <v>117</v>
      </c>
      <c r="AN10" s="497"/>
      <c r="AO10" s="497"/>
      <c r="AP10" s="497"/>
      <c r="AQ10" s="497"/>
      <c r="AR10" s="497"/>
      <c r="AS10" s="497"/>
      <c r="AT10" s="498"/>
      <c r="AU10" s="499" t="s">
        <v>118</v>
      </c>
      <c r="AV10" s="500"/>
      <c r="AW10" s="500"/>
      <c r="AX10" s="500"/>
      <c r="AY10" s="501" t="s">
        <v>119</v>
      </c>
      <c r="AZ10" s="502"/>
      <c r="BA10" s="502"/>
      <c r="BB10" s="502"/>
      <c r="BC10" s="502"/>
      <c r="BD10" s="502"/>
      <c r="BE10" s="502"/>
      <c r="BF10" s="502"/>
      <c r="BG10" s="502"/>
      <c r="BH10" s="502"/>
      <c r="BI10" s="502"/>
      <c r="BJ10" s="502"/>
      <c r="BK10" s="502"/>
      <c r="BL10" s="502"/>
      <c r="BM10" s="503"/>
      <c r="BN10" s="467">
        <v>210748</v>
      </c>
      <c r="BO10" s="468"/>
      <c r="BP10" s="468"/>
      <c r="BQ10" s="468"/>
      <c r="BR10" s="468"/>
      <c r="BS10" s="468"/>
      <c r="BT10" s="468"/>
      <c r="BU10" s="469"/>
      <c r="BV10" s="467">
        <v>1813</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124</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30136</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317026</v>
      </c>
      <c r="BO12" s="468"/>
      <c r="BP12" s="468"/>
      <c r="BQ12" s="468"/>
      <c r="BR12" s="468"/>
      <c r="BS12" s="468"/>
      <c r="BT12" s="468"/>
      <c r="BU12" s="469"/>
      <c r="BV12" s="467">
        <v>1899620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128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29168</v>
      </c>
      <c r="S13" s="552"/>
      <c r="T13" s="552"/>
      <c r="U13" s="552"/>
      <c r="V13" s="553"/>
      <c r="W13" s="483" t="s">
        <v>139</v>
      </c>
      <c r="X13" s="484"/>
      <c r="Y13" s="484"/>
      <c r="Z13" s="484"/>
      <c r="AA13" s="484"/>
      <c r="AB13" s="474"/>
      <c r="AC13" s="518">
        <v>1874</v>
      </c>
      <c r="AD13" s="519"/>
      <c r="AE13" s="519"/>
      <c r="AF13" s="519"/>
      <c r="AG13" s="561"/>
      <c r="AH13" s="518">
        <v>2516</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-124864</v>
      </c>
      <c r="BO13" s="468"/>
      <c r="BP13" s="468"/>
      <c r="BQ13" s="468"/>
      <c r="BR13" s="468"/>
      <c r="BS13" s="468"/>
      <c r="BT13" s="468"/>
      <c r="BU13" s="469"/>
      <c r="BV13" s="467">
        <v>-1585413</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12.6</v>
      </c>
      <c r="CU13" s="465"/>
      <c r="CV13" s="465"/>
      <c r="CW13" s="465"/>
      <c r="CX13" s="465"/>
      <c r="CY13" s="465"/>
      <c r="CZ13" s="465"/>
      <c r="DA13" s="466"/>
      <c r="DB13" s="464">
        <v>12.3</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30648</v>
      </c>
      <c r="S14" s="552"/>
      <c r="T14" s="552"/>
      <c r="U14" s="552"/>
      <c r="V14" s="553"/>
      <c r="W14" s="457"/>
      <c r="X14" s="458"/>
      <c r="Y14" s="458"/>
      <c r="Z14" s="458"/>
      <c r="AA14" s="458"/>
      <c r="AB14" s="447"/>
      <c r="AC14" s="554">
        <v>12.8</v>
      </c>
      <c r="AD14" s="555"/>
      <c r="AE14" s="555"/>
      <c r="AF14" s="555"/>
      <c r="AG14" s="556"/>
      <c r="AH14" s="554">
        <v>15.9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80.8</v>
      </c>
      <c r="CU14" s="566"/>
      <c r="CV14" s="566"/>
      <c r="CW14" s="566"/>
      <c r="CX14" s="566"/>
      <c r="CY14" s="566"/>
      <c r="CZ14" s="566"/>
      <c r="DA14" s="567"/>
      <c r="DB14" s="565">
        <v>94.3</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138</v>
      </c>
      <c r="N15" s="559"/>
      <c r="O15" s="559"/>
      <c r="P15" s="559"/>
      <c r="Q15" s="560"/>
      <c r="R15" s="551">
        <v>29849</v>
      </c>
      <c r="S15" s="552"/>
      <c r="T15" s="552"/>
      <c r="U15" s="552"/>
      <c r="V15" s="553"/>
      <c r="W15" s="483" t="s">
        <v>146</v>
      </c>
      <c r="X15" s="484"/>
      <c r="Y15" s="484"/>
      <c r="Z15" s="484"/>
      <c r="AA15" s="484"/>
      <c r="AB15" s="474"/>
      <c r="AC15" s="518">
        <v>4361</v>
      </c>
      <c r="AD15" s="519"/>
      <c r="AE15" s="519"/>
      <c r="AF15" s="519"/>
      <c r="AG15" s="561"/>
      <c r="AH15" s="518">
        <v>4552</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3736793</v>
      </c>
      <c r="BO15" s="431"/>
      <c r="BP15" s="431"/>
      <c r="BQ15" s="431"/>
      <c r="BR15" s="431"/>
      <c r="BS15" s="431"/>
      <c r="BT15" s="431"/>
      <c r="BU15" s="432"/>
      <c r="BV15" s="430">
        <v>3732133</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29.9</v>
      </c>
      <c r="AD16" s="555"/>
      <c r="AE16" s="555"/>
      <c r="AF16" s="555"/>
      <c r="AG16" s="556"/>
      <c r="AH16" s="554">
        <v>28.8</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11876221</v>
      </c>
      <c r="BO16" s="468"/>
      <c r="BP16" s="468"/>
      <c r="BQ16" s="468"/>
      <c r="BR16" s="468"/>
      <c r="BS16" s="468"/>
      <c r="BT16" s="468"/>
      <c r="BU16" s="469"/>
      <c r="BV16" s="467">
        <v>11853063</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8365</v>
      </c>
      <c r="AD17" s="519"/>
      <c r="AE17" s="519"/>
      <c r="AF17" s="519"/>
      <c r="AG17" s="561"/>
      <c r="AH17" s="518">
        <v>8727</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4699410</v>
      </c>
      <c r="BO17" s="468"/>
      <c r="BP17" s="468"/>
      <c r="BQ17" s="468"/>
      <c r="BR17" s="468"/>
      <c r="BS17" s="468"/>
      <c r="BT17" s="468"/>
      <c r="BU17" s="469"/>
      <c r="BV17" s="467">
        <v>4691764</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546.99</v>
      </c>
      <c r="M18" s="583"/>
      <c r="N18" s="583"/>
      <c r="O18" s="583"/>
      <c r="P18" s="583"/>
      <c r="Q18" s="583"/>
      <c r="R18" s="584"/>
      <c r="S18" s="584"/>
      <c r="T18" s="584"/>
      <c r="U18" s="584"/>
      <c r="V18" s="585"/>
      <c r="W18" s="485"/>
      <c r="X18" s="486"/>
      <c r="Y18" s="486"/>
      <c r="Z18" s="486"/>
      <c r="AA18" s="486"/>
      <c r="AB18" s="477"/>
      <c r="AC18" s="586">
        <v>57.3</v>
      </c>
      <c r="AD18" s="587"/>
      <c r="AE18" s="587"/>
      <c r="AF18" s="587"/>
      <c r="AG18" s="588"/>
      <c r="AH18" s="586">
        <v>55.3</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13034791</v>
      </c>
      <c r="BO18" s="468"/>
      <c r="BP18" s="468"/>
      <c r="BQ18" s="468"/>
      <c r="BR18" s="468"/>
      <c r="BS18" s="468"/>
      <c r="BT18" s="468"/>
      <c r="BU18" s="469"/>
      <c r="BV18" s="467">
        <v>13095177</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59</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16990981</v>
      </c>
      <c r="BO19" s="468"/>
      <c r="BP19" s="468"/>
      <c r="BQ19" s="468"/>
      <c r="BR19" s="468"/>
      <c r="BS19" s="468"/>
      <c r="BT19" s="468"/>
      <c r="BU19" s="469"/>
      <c r="BV19" s="467">
        <v>19189998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13481</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32942222</v>
      </c>
      <c r="BO23" s="468"/>
      <c r="BP23" s="468"/>
      <c r="BQ23" s="468"/>
      <c r="BR23" s="468"/>
      <c r="BS23" s="468"/>
      <c r="BT23" s="468"/>
      <c r="BU23" s="469"/>
      <c r="BV23" s="467">
        <v>33082176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8300</v>
      </c>
      <c r="R24" s="519"/>
      <c r="S24" s="519"/>
      <c r="T24" s="519"/>
      <c r="U24" s="519"/>
      <c r="V24" s="561"/>
      <c r="W24" s="620"/>
      <c r="X24" s="608"/>
      <c r="Y24" s="609"/>
      <c r="Z24" s="517" t="s">
        <v>170</v>
      </c>
      <c r="AA24" s="497"/>
      <c r="AB24" s="497"/>
      <c r="AC24" s="497"/>
      <c r="AD24" s="497"/>
      <c r="AE24" s="497"/>
      <c r="AF24" s="497"/>
      <c r="AG24" s="498"/>
      <c r="AH24" s="518">
        <v>415</v>
      </c>
      <c r="AI24" s="519"/>
      <c r="AJ24" s="519"/>
      <c r="AK24" s="519"/>
      <c r="AL24" s="561"/>
      <c r="AM24" s="518">
        <v>1324680</v>
      </c>
      <c r="AN24" s="519"/>
      <c r="AO24" s="519"/>
      <c r="AP24" s="519"/>
      <c r="AQ24" s="519"/>
      <c r="AR24" s="561"/>
      <c r="AS24" s="518">
        <v>3192</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25662152</v>
      </c>
      <c r="BO24" s="468"/>
      <c r="BP24" s="468"/>
      <c r="BQ24" s="468"/>
      <c r="BR24" s="468"/>
      <c r="BS24" s="468"/>
      <c r="BT24" s="468"/>
      <c r="BU24" s="469"/>
      <c r="BV24" s="467">
        <v>25786085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6700</v>
      </c>
      <c r="R25" s="519"/>
      <c r="S25" s="519"/>
      <c r="T25" s="519"/>
      <c r="U25" s="519"/>
      <c r="V25" s="561"/>
      <c r="W25" s="620"/>
      <c r="X25" s="608"/>
      <c r="Y25" s="609"/>
      <c r="Z25" s="517" t="s">
        <v>173</v>
      </c>
      <c r="AA25" s="497"/>
      <c r="AB25" s="497"/>
      <c r="AC25" s="497"/>
      <c r="AD25" s="497"/>
      <c r="AE25" s="497"/>
      <c r="AF25" s="497"/>
      <c r="AG25" s="498"/>
      <c r="AH25" s="518">
        <v>69</v>
      </c>
      <c r="AI25" s="519"/>
      <c r="AJ25" s="519"/>
      <c r="AK25" s="519"/>
      <c r="AL25" s="561"/>
      <c r="AM25" s="518">
        <v>215142</v>
      </c>
      <c r="AN25" s="519"/>
      <c r="AO25" s="519"/>
      <c r="AP25" s="519"/>
      <c r="AQ25" s="519"/>
      <c r="AR25" s="561"/>
      <c r="AS25" s="518">
        <v>3118</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1574603</v>
      </c>
      <c r="BO25" s="431"/>
      <c r="BP25" s="431"/>
      <c r="BQ25" s="431"/>
      <c r="BR25" s="431"/>
      <c r="BS25" s="431"/>
      <c r="BT25" s="431"/>
      <c r="BU25" s="432"/>
      <c r="BV25" s="430">
        <v>2271966</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175</v>
      </c>
      <c r="F26" s="497"/>
      <c r="G26" s="497"/>
      <c r="H26" s="497"/>
      <c r="I26" s="497"/>
      <c r="J26" s="497"/>
      <c r="K26" s="498"/>
      <c r="L26" s="518">
        <v>1</v>
      </c>
      <c r="M26" s="519"/>
      <c r="N26" s="519"/>
      <c r="O26" s="519"/>
      <c r="P26" s="561"/>
      <c r="Q26" s="518">
        <v>6000</v>
      </c>
      <c r="R26" s="519"/>
      <c r="S26" s="519"/>
      <c r="T26" s="519"/>
      <c r="U26" s="519"/>
      <c r="V26" s="561"/>
      <c r="W26" s="620"/>
      <c r="X26" s="608"/>
      <c r="Y26" s="609"/>
      <c r="Z26" s="517" t="s">
        <v>176</v>
      </c>
      <c r="AA26" s="630"/>
      <c r="AB26" s="630"/>
      <c r="AC26" s="630"/>
      <c r="AD26" s="630"/>
      <c r="AE26" s="630"/>
      <c r="AF26" s="630"/>
      <c r="AG26" s="631"/>
      <c r="AH26" s="518">
        <v>30</v>
      </c>
      <c r="AI26" s="519"/>
      <c r="AJ26" s="519"/>
      <c r="AK26" s="519"/>
      <c r="AL26" s="561"/>
      <c r="AM26" s="518">
        <v>101610</v>
      </c>
      <c r="AN26" s="519"/>
      <c r="AO26" s="519"/>
      <c r="AP26" s="519"/>
      <c r="AQ26" s="519"/>
      <c r="AR26" s="561"/>
      <c r="AS26" s="518">
        <v>3387</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178</v>
      </c>
      <c r="BO26" s="468"/>
      <c r="BP26" s="468"/>
      <c r="BQ26" s="468"/>
      <c r="BR26" s="468"/>
      <c r="BS26" s="468"/>
      <c r="BT26" s="468"/>
      <c r="BU26" s="469"/>
      <c r="BV26" s="467" t="s">
        <v>178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4250</v>
      </c>
      <c r="R27" s="519"/>
      <c r="S27" s="519"/>
      <c r="T27" s="519"/>
      <c r="U27" s="519"/>
      <c r="V27" s="561"/>
      <c r="W27" s="620"/>
      <c r="X27" s="608"/>
      <c r="Y27" s="609"/>
      <c r="Z27" s="517" t="s">
        <v>180</v>
      </c>
      <c r="AA27" s="497"/>
      <c r="AB27" s="497"/>
      <c r="AC27" s="497"/>
      <c r="AD27" s="497"/>
      <c r="AE27" s="497"/>
      <c r="AF27" s="497"/>
      <c r="AG27" s="498"/>
      <c r="AH27" s="518">
        <v>60</v>
      </c>
      <c r="AI27" s="519"/>
      <c r="AJ27" s="519"/>
      <c r="AK27" s="519"/>
      <c r="AL27" s="561"/>
      <c r="AM27" s="518">
        <v>167082</v>
      </c>
      <c r="AN27" s="519"/>
      <c r="AO27" s="519"/>
      <c r="AP27" s="519"/>
      <c r="AQ27" s="519"/>
      <c r="AR27" s="561"/>
      <c r="AS27" s="518">
        <v>2785</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372896</v>
      </c>
      <c r="BO27" s="644"/>
      <c r="BP27" s="644"/>
      <c r="BQ27" s="644"/>
      <c r="BR27" s="644"/>
      <c r="BS27" s="644"/>
      <c r="BT27" s="644"/>
      <c r="BU27" s="645"/>
      <c r="BV27" s="643">
        <v>372819</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3570</v>
      </c>
      <c r="R28" s="519"/>
      <c r="S28" s="519"/>
      <c r="T28" s="519"/>
      <c r="U28" s="519"/>
      <c r="V28" s="561"/>
      <c r="W28" s="620"/>
      <c r="X28" s="608"/>
      <c r="Y28" s="609"/>
      <c r="Z28" s="517" t="s">
        <v>183</v>
      </c>
      <c r="AA28" s="497"/>
      <c r="AB28" s="497"/>
      <c r="AC28" s="497"/>
      <c r="AD28" s="497"/>
      <c r="AE28" s="497"/>
      <c r="AF28" s="497"/>
      <c r="AG28" s="498"/>
      <c r="AH28" s="518" t="s">
        <v>178</v>
      </c>
      <c r="AI28" s="519"/>
      <c r="AJ28" s="519"/>
      <c r="AK28" s="519"/>
      <c r="AL28" s="561"/>
      <c r="AM28" s="518" t="s">
        <v>178</v>
      </c>
      <c r="AN28" s="519"/>
      <c r="AO28" s="519"/>
      <c r="AP28" s="519"/>
      <c r="AQ28" s="519"/>
      <c r="AR28" s="561"/>
      <c r="AS28" s="518" t="s">
        <v>178</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964052</v>
      </c>
      <c r="BO28" s="431"/>
      <c r="BP28" s="431"/>
      <c r="BQ28" s="431"/>
      <c r="BR28" s="431"/>
      <c r="BS28" s="431"/>
      <c r="BT28" s="431"/>
      <c r="BU28" s="432"/>
      <c r="BV28" s="430">
        <v>1070330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185</v>
      </c>
      <c r="F29" s="497"/>
      <c r="G29" s="497"/>
      <c r="H29" s="497"/>
      <c r="I29" s="497"/>
      <c r="J29" s="497"/>
      <c r="K29" s="498"/>
      <c r="L29" s="518">
        <v>16</v>
      </c>
      <c r="M29" s="519"/>
      <c r="N29" s="519"/>
      <c r="O29" s="519"/>
      <c r="P29" s="561"/>
      <c r="Q29" s="518">
        <v>3420</v>
      </c>
      <c r="R29" s="519"/>
      <c r="S29" s="519"/>
      <c r="T29" s="519"/>
      <c r="U29" s="519"/>
      <c r="V29" s="561"/>
      <c r="W29" s="621"/>
      <c r="X29" s="622"/>
      <c r="Y29" s="623"/>
      <c r="Z29" s="517" t="s">
        <v>186</v>
      </c>
      <c r="AA29" s="497"/>
      <c r="AB29" s="497"/>
      <c r="AC29" s="497"/>
      <c r="AD29" s="497"/>
      <c r="AE29" s="497"/>
      <c r="AF29" s="497"/>
      <c r="AG29" s="498"/>
      <c r="AH29" s="518">
        <v>475</v>
      </c>
      <c r="AI29" s="519"/>
      <c r="AJ29" s="519"/>
      <c r="AK29" s="519"/>
      <c r="AL29" s="561"/>
      <c r="AM29" s="518">
        <v>1491762</v>
      </c>
      <c r="AN29" s="519"/>
      <c r="AO29" s="519"/>
      <c r="AP29" s="519"/>
      <c r="AQ29" s="519"/>
      <c r="AR29" s="561"/>
      <c r="AS29" s="518">
        <v>3141</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1617711</v>
      </c>
      <c r="BO29" s="468"/>
      <c r="BP29" s="468"/>
      <c r="BQ29" s="468"/>
      <c r="BR29" s="468"/>
      <c r="BS29" s="468"/>
      <c r="BT29" s="468"/>
      <c r="BU29" s="469"/>
      <c r="BV29" s="467">
        <v>1744482</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98.3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4942044</v>
      </c>
      <c r="BO30" s="644"/>
      <c r="BP30" s="644"/>
      <c r="BQ30" s="644"/>
      <c r="BR30" s="644"/>
      <c r="BS30" s="644"/>
      <c r="BT30" s="644"/>
      <c r="BU30" s="645"/>
      <c r="BV30" s="643">
        <v>4355841</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197</v>
      </c>
      <c r="V33" s="491"/>
      <c r="W33" s="456" t="s">
        <v>196</v>
      </c>
      <c r="X33" s="456"/>
      <c r="Y33" s="456"/>
      <c r="Z33" s="456"/>
      <c r="AA33" s="456"/>
      <c r="AB33" s="456"/>
      <c r="AC33" s="456"/>
      <c r="AD33" s="456"/>
      <c r="AE33" s="456"/>
      <c r="AF33" s="456"/>
      <c r="AG33" s="456"/>
      <c r="AH33" s="456"/>
      <c r="AI33" s="456"/>
      <c r="AJ33" s="456"/>
      <c r="AK33" s="456"/>
      <c r="AL33" s="216"/>
      <c r="AM33" s="491" t="s">
        <v>197</v>
      </c>
      <c r="AN33" s="491"/>
      <c r="AO33" s="456" t="s">
        <v>196</v>
      </c>
      <c r="AP33" s="456"/>
      <c r="AQ33" s="456"/>
      <c r="AR33" s="456"/>
      <c r="AS33" s="456"/>
      <c r="AT33" s="456"/>
      <c r="AU33" s="456"/>
      <c r="AV33" s="456"/>
      <c r="AW33" s="456"/>
      <c r="AX33" s="456"/>
      <c r="AY33" s="456"/>
      <c r="AZ33" s="456"/>
      <c r="BA33" s="456"/>
      <c r="BB33" s="456"/>
      <c r="BC33" s="456"/>
      <c r="BD33" s="217"/>
      <c r="BE33" s="456" t="s">
        <v>198</v>
      </c>
      <c r="BF33" s="456"/>
      <c r="BG33" s="456" t="s">
        <v>199</v>
      </c>
      <c r="BH33" s="456"/>
      <c r="BI33" s="456"/>
      <c r="BJ33" s="456"/>
      <c r="BK33" s="456"/>
      <c r="BL33" s="456"/>
      <c r="BM33" s="456"/>
      <c r="BN33" s="456"/>
      <c r="BO33" s="456"/>
      <c r="BP33" s="456"/>
      <c r="BQ33" s="456"/>
      <c r="BR33" s="456"/>
      <c r="BS33" s="456"/>
      <c r="BT33" s="456"/>
      <c r="BU33" s="456"/>
      <c r="BV33" s="217"/>
      <c r="BW33" s="491" t="s">
        <v>198</v>
      </c>
      <c r="BX33" s="491"/>
      <c r="BY33" s="456" t="s">
        <v>200</v>
      </c>
      <c r="BZ33" s="456"/>
      <c r="CA33" s="456"/>
      <c r="CB33" s="456"/>
      <c r="CC33" s="456"/>
      <c r="CD33" s="456"/>
      <c r="CE33" s="456"/>
      <c r="CF33" s="456"/>
      <c r="CG33" s="456"/>
      <c r="CH33" s="456"/>
      <c r="CI33" s="456"/>
      <c r="CJ33" s="456"/>
      <c r="CK33" s="456"/>
      <c r="CL33" s="456"/>
      <c r="CM33" s="456"/>
      <c r="CN33" s="216"/>
      <c r="CO33" s="491" t="s">
        <v>197</v>
      </c>
      <c r="CP33" s="491"/>
      <c r="CQ33" s="456" t="s">
        <v>201</v>
      </c>
      <c r="CR33" s="456"/>
      <c r="CS33" s="456"/>
      <c r="CT33" s="456"/>
      <c r="CU33" s="456"/>
      <c r="CV33" s="456"/>
      <c r="CW33" s="456"/>
      <c r="CX33" s="456"/>
      <c r="CY33" s="456"/>
      <c r="CZ33" s="456"/>
      <c r="DA33" s="456"/>
      <c r="DB33" s="456"/>
      <c r="DC33" s="456"/>
      <c r="DD33" s="456"/>
      <c r="DE33" s="456"/>
      <c r="DF33" s="216"/>
      <c r="DG33" s="655" t="s">
        <v>202</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6</v>
      </c>
      <c r="V34" s="656"/>
      <c r="W34" s="657" t="str">
        <f>IF('各会計、関係団体の財政状況及び健全化判断比率'!B28="","",'各会計、関係団体の財政状況及び健全化判断比率'!B28)</f>
        <v>高梁市国民健康保険特別会計</v>
      </c>
      <c r="X34" s="657"/>
      <c r="Y34" s="657"/>
      <c r="Z34" s="657"/>
      <c r="AA34" s="657"/>
      <c r="AB34" s="657"/>
      <c r="AC34" s="657"/>
      <c r="AD34" s="657"/>
      <c r="AE34" s="657"/>
      <c r="AF34" s="657"/>
      <c r="AG34" s="657"/>
      <c r="AH34" s="657"/>
      <c r="AI34" s="657"/>
      <c r="AJ34" s="657"/>
      <c r="AK34" s="657"/>
      <c r="AL34" s="214"/>
      <c r="AM34" s="656">
        <f>IF(AO34="","",MAX(C34:D43,U34:V43)+1)</f>
        <v>10</v>
      </c>
      <c r="AN34" s="656"/>
      <c r="AO34" s="657" t="str">
        <f>IF('各会計、関係団体の財政状況及び健全化判断比率'!B32="","",'各会計、関係団体の財政状況及び健全化判断比率'!B32)</f>
        <v>高梁市水道事業特別会計</v>
      </c>
      <c r="AP34" s="657"/>
      <c r="AQ34" s="657"/>
      <c r="AR34" s="657"/>
      <c r="AS34" s="657"/>
      <c r="AT34" s="657"/>
      <c r="AU34" s="657"/>
      <c r="AV34" s="657"/>
      <c r="AW34" s="657"/>
      <c r="AX34" s="657"/>
      <c r="AY34" s="657"/>
      <c r="AZ34" s="657"/>
      <c r="BA34" s="657"/>
      <c r="BB34" s="657"/>
      <c r="BC34" s="657"/>
      <c r="BD34" s="214"/>
      <c r="BE34" s="656">
        <f>IF(BG34="","",MAX(C34:D43,U34:V43,AM34:AN43)+1)</f>
        <v>12</v>
      </c>
      <c r="BF34" s="656"/>
      <c r="BG34" s="657" t="str">
        <f>IF('各会計、関係団体の財政状況及び健全化判断比率'!B34="","",'各会計、関係団体の財政状況及び健全化判断比率'!B34)</f>
        <v>高梁市簡易水道事業特別会計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15</v>
      </c>
      <c r="BX34" s="656"/>
      <c r="BY34" s="657" t="str">
        <f>IF('各会計、関係団体の財政状況及び健全化判断比率'!B68="","",'各会計、関係団体の財政状況及び健全化判断比率'!B68)</f>
        <v>高梁地域事務組合</v>
      </c>
      <c r="BZ34" s="657"/>
      <c r="CA34" s="657"/>
      <c r="CB34" s="657"/>
      <c r="CC34" s="657"/>
      <c r="CD34" s="657"/>
      <c r="CE34" s="657"/>
      <c r="CF34" s="657"/>
      <c r="CG34" s="657"/>
      <c r="CH34" s="657"/>
      <c r="CI34" s="657"/>
      <c r="CJ34" s="657"/>
      <c r="CK34" s="657"/>
      <c r="CL34" s="657"/>
      <c r="CM34" s="657"/>
      <c r="CN34" s="214"/>
      <c r="CO34" s="656">
        <f>IF(CQ34="","",MAX(C34:D43,U34:V43,AM34:AN43,BE34:BF43,BW34:BX43)+1)</f>
        <v>24</v>
      </c>
      <c r="CP34" s="656"/>
      <c r="CQ34" s="657" t="str">
        <f>IF('各会計、関係団体の財政状況及び健全化判断比率'!BS7="","",'各会計、関係団体の財政状況及び健全化判断比率'!BS7)</f>
        <v>高梁市土地開発公社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高梁市へき地診療所特別会計</v>
      </c>
      <c r="F35" s="657"/>
      <c r="G35" s="657"/>
      <c r="H35" s="657"/>
      <c r="I35" s="657"/>
      <c r="J35" s="657"/>
      <c r="K35" s="657"/>
      <c r="L35" s="657"/>
      <c r="M35" s="657"/>
      <c r="N35" s="657"/>
      <c r="O35" s="657"/>
      <c r="P35" s="657"/>
      <c r="Q35" s="657"/>
      <c r="R35" s="657"/>
      <c r="S35" s="657"/>
      <c r="T35" s="214"/>
      <c r="U35" s="656">
        <f>IF(W35="","",U34+1)</f>
        <v>7</v>
      </c>
      <c r="V35" s="656"/>
      <c r="W35" s="657" t="str">
        <f>IF('各会計、関係団体の財政状況及び健全化判断比率'!B29="","",'各会計、関係団体の財政状況及び健全化判断比率'!B29)</f>
        <v>高梁市後期高齢者医療特別会計</v>
      </c>
      <c r="X35" s="657"/>
      <c r="Y35" s="657"/>
      <c r="Z35" s="657"/>
      <c r="AA35" s="657"/>
      <c r="AB35" s="657"/>
      <c r="AC35" s="657"/>
      <c r="AD35" s="657"/>
      <c r="AE35" s="657"/>
      <c r="AF35" s="657"/>
      <c r="AG35" s="657"/>
      <c r="AH35" s="657"/>
      <c r="AI35" s="657"/>
      <c r="AJ35" s="657"/>
      <c r="AK35" s="657"/>
      <c r="AL35" s="214"/>
      <c r="AM35" s="656">
        <f t="shared" ref="AM35:AM43" si="0">IF(AO35="","",AM34+1)</f>
        <v>11</v>
      </c>
      <c r="AN35" s="656"/>
      <c r="AO35" s="657" t="str">
        <f>IF('各会計、関係団体の財政状況及び健全化判断比率'!B33="","",'各会計、関係団体の財政状況及び健全化判断比率'!B33)</f>
        <v>高梁市国民健康保険成羽病院事業会計</v>
      </c>
      <c r="AP35" s="657"/>
      <c r="AQ35" s="657"/>
      <c r="AR35" s="657"/>
      <c r="AS35" s="657"/>
      <c r="AT35" s="657"/>
      <c r="AU35" s="657"/>
      <c r="AV35" s="657"/>
      <c r="AW35" s="657"/>
      <c r="AX35" s="657"/>
      <c r="AY35" s="657"/>
      <c r="AZ35" s="657"/>
      <c r="BA35" s="657"/>
      <c r="BB35" s="657"/>
      <c r="BC35" s="657"/>
      <c r="BD35" s="214"/>
      <c r="BE35" s="656">
        <f t="shared" ref="BE35:BE43" si="1">IF(BG35="","",BE34+1)</f>
        <v>13</v>
      </c>
      <c r="BF35" s="656"/>
      <c r="BG35" s="657" t="str">
        <f>IF('各会計、関係団体の財政状況及び健全化判断比率'!B35="","",'各会計、関係団体の財政状況及び健全化判断比率'!B35)</f>
        <v>高梁市下水道事業特別会計</v>
      </c>
      <c r="BH35" s="657"/>
      <c r="BI35" s="657"/>
      <c r="BJ35" s="657"/>
      <c r="BK35" s="657"/>
      <c r="BL35" s="657"/>
      <c r="BM35" s="657"/>
      <c r="BN35" s="657"/>
      <c r="BO35" s="657"/>
      <c r="BP35" s="657"/>
      <c r="BQ35" s="657"/>
      <c r="BR35" s="657"/>
      <c r="BS35" s="657"/>
      <c r="BT35" s="657"/>
      <c r="BU35" s="657"/>
      <c r="BV35" s="214"/>
      <c r="BW35" s="656">
        <f t="shared" ref="BW35:BW43" si="2">IF(BY35="","",BW34+1)</f>
        <v>16</v>
      </c>
      <c r="BX35" s="656"/>
      <c r="BY35" s="657" t="str">
        <f>IF('各会計、関係団体の財政状況及び健全化判断比率'!B69="","",'各会計、関係団体の財政状況及び健全化判断比率'!B69)</f>
        <v>岡山県広域水道企業団</v>
      </c>
      <c r="BZ35" s="657"/>
      <c r="CA35" s="657"/>
      <c r="CB35" s="657"/>
      <c r="CC35" s="657"/>
      <c r="CD35" s="657"/>
      <c r="CE35" s="657"/>
      <c r="CF35" s="657"/>
      <c r="CG35" s="657"/>
      <c r="CH35" s="657"/>
      <c r="CI35" s="657"/>
      <c r="CJ35" s="657"/>
      <c r="CK35" s="657"/>
      <c r="CL35" s="657"/>
      <c r="CM35" s="657"/>
      <c r="CN35" s="214"/>
      <c r="CO35" s="656">
        <f t="shared" ref="CO35:CO43" si="3">IF(CQ35="","",CO34+1)</f>
        <v>25</v>
      </c>
      <c r="CP35" s="656"/>
      <c r="CQ35" s="657" t="str">
        <f>IF('各会計、関係団体の財政状況及び健全化判断比率'!BS8="","",'各会計、関係団体の財政状況及び健全化判断比率'!BS8)</f>
        <v>公益財団法人成羽町美術振興財団</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高梁市養護老人ホーム特別会計</v>
      </c>
      <c r="F36" s="657"/>
      <c r="G36" s="657"/>
      <c r="H36" s="657"/>
      <c r="I36" s="657"/>
      <c r="J36" s="657"/>
      <c r="K36" s="657"/>
      <c r="L36" s="657"/>
      <c r="M36" s="657"/>
      <c r="N36" s="657"/>
      <c r="O36" s="657"/>
      <c r="P36" s="657"/>
      <c r="Q36" s="657"/>
      <c r="R36" s="657"/>
      <c r="S36" s="657"/>
      <c r="T36" s="214"/>
      <c r="U36" s="656">
        <f t="shared" ref="U36:U43" si="4">IF(W36="","",U35+1)</f>
        <v>8</v>
      </c>
      <c r="V36" s="656"/>
      <c r="W36" s="657" t="str">
        <f>IF('各会計、関係団体の財政状況及び健全化判断比率'!B30="","",'各会計、関係団体の財政状況及び健全化判断比率'!B30)</f>
        <v>高梁市介護保険特別会計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14</v>
      </c>
      <c r="BF36" s="656"/>
      <c r="BG36" s="657" t="str">
        <f>IF('各会計、関係団体の財政状況及び健全化判断比率'!B36="","",'各会計、関係団体の財政状況及び健全化判断比率'!B36)</f>
        <v>高梁市地域開発事業特別会計</v>
      </c>
      <c r="BH36" s="657"/>
      <c r="BI36" s="657"/>
      <c r="BJ36" s="657"/>
      <c r="BK36" s="657"/>
      <c r="BL36" s="657"/>
      <c r="BM36" s="657"/>
      <c r="BN36" s="657"/>
      <c r="BO36" s="657"/>
      <c r="BP36" s="657"/>
      <c r="BQ36" s="657"/>
      <c r="BR36" s="657"/>
      <c r="BS36" s="657"/>
      <c r="BT36" s="657"/>
      <c r="BU36" s="657"/>
      <c r="BV36" s="214"/>
      <c r="BW36" s="656">
        <f t="shared" si="2"/>
        <v>17</v>
      </c>
      <c r="BX36" s="656"/>
      <c r="BY36" s="657" t="str">
        <f>IF('各会計、関係団体の財政状況及び健全化判断比率'!B70="","",'各会計、関係団体の財政状況及び健全化判断比率'!B70)</f>
        <v>岡山県後期高齢者医療広域連合一般会計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f>IF(E37="","",C36+1)</f>
        <v>4</v>
      </c>
      <c r="D37" s="656"/>
      <c r="E37" s="657" t="str">
        <f>IF('各会計、関係団体の財政状況及び健全化判断比率'!B10="","",'各会計、関係団体の財政状況及び健全化判断比率'!B10)</f>
        <v>高梁市住宅新築資金等貸付事業特別会計</v>
      </c>
      <c r="F37" s="657"/>
      <c r="G37" s="657"/>
      <c r="H37" s="657"/>
      <c r="I37" s="657"/>
      <c r="J37" s="657"/>
      <c r="K37" s="657"/>
      <c r="L37" s="657"/>
      <c r="M37" s="657"/>
      <c r="N37" s="657"/>
      <c r="O37" s="657"/>
      <c r="P37" s="657"/>
      <c r="Q37" s="657"/>
      <c r="R37" s="657"/>
      <c r="S37" s="657"/>
      <c r="T37" s="214"/>
      <c r="U37" s="656">
        <f t="shared" si="4"/>
        <v>9</v>
      </c>
      <c r="V37" s="656"/>
      <c r="W37" s="657" t="str">
        <f>IF('各会計、関係団体の財政状況及び健全化判断比率'!B31="","",'各会計、関係団体の財政状況及び健全化判断比率'!B31)</f>
        <v>高梁市特別養護老人ホーム特別会計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18</v>
      </c>
      <c r="BX37" s="656"/>
      <c r="BY37" s="657" t="str">
        <f>IF('各会計、関係団体の財政状況及び健全化判断比率'!B71="","",'各会計、関係団体の財政状況及び健全化判断比率'!B71)</f>
        <v>岡山県後期高齢者医療広域連合特別会計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f t="shared" ref="C38:C43" si="5">IF(E38="","",C37+1)</f>
        <v>5</v>
      </c>
      <c r="D38" s="656"/>
      <c r="E38" s="657" t="str">
        <f>IF('各会計、関係団体の財政状況及び健全化判断比率'!B11="","",'各会計、関係団体の財政状況及び健全化判断比率'!B11)</f>
        <v>高梁市畑地かんがい事業特別会計</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19</v>
      </c>
      <c r="BX38" s="656"/>
      <c r="BY38" s="657" t="str">
        <f>IF('各会計、関係団体の財政状況及び健全化判断比率'!B72="","",'各会計、関係団体の財政状況及び健全化判断比率'!B72)</f>
        <v>岡山県市町村総合事務組合一般会計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20</v>
      </c>
      <c r="BX39" s="656"/>
      <c r="BY39" s="657" t="str">
        <f>IF('各会計、関係団体の財政状況及び健全化判断比率'!B73="","",'各会計、関係団体の財政状況及び健全化判断比率'!B73)</f>
        <v>岡山県市町村総合事務組合貸付金特別会計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21</v>
      </c>
      <c r="BX40" s="656"/>
      <c r="BY40" s="657" t="str">
        <f>IF('各会計、関係団体の財政状況及び健全化判断比率'!B74="","",'各会計、関係団体の財政状況及び健全化判断比率'!B74)</f>
        <v>岡山県市町村総合事務組合拠出金事業特別会計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22</v>
      </c>
      <c r="BX41" s="656"/>
      <c r="BY41" s="657" t="str">
        <f>IF('各会計、関係団体の財政状況及び健全化判断比率'!B75="","",'各会計、関係団体の財政状況及び健全化判断比率'!B75)</f>
        <v>岡山県市町村総合事務組合交通災害共済特別会計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23</v>
      </c>
      <c r="BX42" s="656"/>
      <c r="BY42" s="657" t="str">
        <f>IF('各会計、関係団体の財政状況及び健全化判断比率'!B76="","",'各会計、関係団体の財政状況及び健全化判断比率'!B76)</f>
        <v>岡山県市町村税整理組合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HbfZmw6zDWaPVJk8beVE0q28crhWYC2QZYZ0mPUJqrHsh5EKIsccfIYZJtFINEScg61yegWdDie3ncazVUxJFQ==" saltValue="40QE/nACZ2bzxCx3zNSDU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 zoomScale="50" zoomScaleNormal="50" zoomScaleSheetLayoutView="100" workbookViewId="0">
      <selection activeCell="P37" sqref="P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580</v>
      </c>
      <c r="G33" s="29" t="s">
        <v>581</v>
      </c>
      <c r="H33" s="29" t="s">
        <v>582</v>
      </c>
      <c r="I33" s="29" t="s">
        <v>583</v>
      </c>
      <c r="J33" s="30" t="s">
        <v>584</v>
      </c>
      <c r="K33" s="22"/>
      <c r="L33" s="22"/>
      <c r="M33" s="22"/>
      <c r="N33" s="22"/>
      <c r="O33" s="22"/>
      <c r="P33" s="22"/>
    </row>
    <row r="34" spans="1:16" ht="39" customHeight="1" x14ac:dyDescent="0.15">
      <c r="A34" s="22"/>
      <c r="B34" s="31"/>
      <c r="C34" s="1248" t="s">
        <v>588</v>
      </c>
      <c r="D34" s="1248"/>
      <c r="E34" s="1249"/>
      <c r="F34" s="32" t="s">
        <v>589</v>
      </c>
      <c r="G34" s="33" t="s">
        <v>590</v>
      </c>
      <c r="H34" s="33" t="s">
        <v>591</v>
      </c>
      <c r="I34" s="33" t="s">
        <v>590</v>
      </c>
      <c r="J34" s="34" t="s">
        <v>590</v>
      </c>
      <c r="K34" s="22"/>
      <c r="L34" s="22"/>
      <c r="M34" s="22"/>
      <c r="N34" s="22"/>
      <c r="O34" s="22"/>
      <c r="P34" s="22"/>
    </row>
    <row r="35" spans="1:16" ht="39" customHeight="1" x14ac:dyDescent="0.15">
      <c r="A35" s="22"/>
      <c r="B35" s="35"/>
      <c r="C35" s="1242" t="s">
        <v>592</v>
      </c>
      <c r="D35" s="1243"/>
      <c r="E35" s="1244"/>
      <c r="F35" s="36">
        <v>9.66</v>
      </c>
      <c r="G35" s="37">
        <v>10.01</v>
      </c>
      <c r="H35" s="37">
        <v>10.15</v>
      </c>
      <c r="I35" s="37">
        <v>10.18</v>
      </c>
      <c r="J35" s="38">
        <v>10.74</v>
      </c>
      <c r="K35" s="22"/>
      <c r="L35" s="22"/>
      <c r="M35" s="22"/>
      <c r="N35" s="22"/>
      <c r="O35" s="22"/>
      <c r="P35" s="22"/>
    </row>
    <row r="36" spans="1:16" ht="39" customHeight="1" x14ac:dyDescent="0.15">
      <c r="A36" s="22"/>
      <c r="B36" s="35"/>
      <c r="C36" s="1242" t="s">
        <v>593</v>
      </c>
      <c r="D36" s="1243"/>
      <c r="E36" s="1244"/>
      <c r="F36" s="36">
        <v>4.4000000000000004</v>
      </c>
      <c r="G36" s="37">
        <v>4.72</v>
      </c>
      <c r="H36" s="37">
        <v>3.48</v>
      </c>
      <c r="I36" s="37">
        <v>5.79</v>
      </c>
      <c r="J36" s="38">
        <v>5.77</v>
      </c>
      <c r="K36" s="22"/>
      <c r="L36" s="22"/>
      <c r="M36" s="22"/>
      <c r="N36" s="22"/>
      <c r="O36" s="22"/>
      <c r="P36" s="22"/>
    </row>
    <row r="37" spans="1:16" ht="39" customHeight="1" x14ac:dyDescent="0.15">
      <c r="A37" s="22"/>
      <c r="B37" s="35"/>
      <c r="C37" s="1242" t="s">
        <v>594</v>
      </c>
      <c r="D37" s="1243"/>
      <c r="E37" s="1244"/>
      <c r="F37" s="36">
        <v>4.53</v>
      </c>
      <c r="G37" s="37">
        <v>5.07</v>
      </c>
      <c r="H37" s="37">
        <v>5.28</v>
      </c>
      <c r="I37" s="37">
        <v>5.3</v>
      </c>
      <c r="J37" s="38">
        <v>5.59</v>
      </c>
      <c r="K37" s="22"/>
      <c r="L37" s="22"/>
      <c r="M37" s="22"/>
      <c r="N37" s="22"/>
      <c r="O37" s="22"/>
      <c r="P37" s="22"/>
    </row>
    <row r="38" spans="1:16" ht="39" customHeight="1" x14ac:dyDescent="0.15">
      <c r="A38" s="22"/>
      <c r="B38" s="35"/>
      <c r="C38" s="1242" t="s">
        <v>595</v>
      </c>
      <c r="D38" s="1243"/>
      <c r="E38" s="1244"/>
      <c r="F38" s="36">
        <v>0.31</v>
      </c>
      <c r="G38" s="37">
        <v>0.93</v>
      </c>
      <c r="H38" s="37">
        <v>1.3</v>
      </c>
      <c r="I38" s="37">
        <v>0.59</v>
      </c>
      <c r="J38" s="38">
        <v>0.69</v>
      </c>
      <c r="K38" s="22"/>
      <c r="L38" s="22"/>
      <c r="M38" s="22"/>
      <c r="N38" s="22"/>
      <c r="O38" s="22"/>
      <c r="P38" s="22"/>
    </row>
    <row r="39" spans="1:16" ht="39" customHeight="1" x14ac:dyDescent="0.15">
      <c r="A39" s="22"/>
      <c r="B39" s="35"/>
      <c r="C39" s="1242" t="s">
        <v>596</v>
      </c>
      <c r="D39" s="1243"/>
      <c r="E39" s="1244"/>
      <c r="F39" s="36">
        <v>0</v>
      </c>
      <c r="G39" s="37">
        <v>0.02</v>
      </c>
      <c r="H39" s="37">
        <v>0</v>
      </c>
      <c r="I39" s="37">
        <v>0</v>
      </c>
      <c r="J39" s="38">
        <v>0.45</v>
      </c>
      <c r="K39" s="22"/>
      <c r="L39" s="22"/>
      <c r="M39" s="22"/>
      <c r="N39" s="22"/>
      <c r="O39" s="22"/>
      <c r="P39" s="22"/>
    </row>
    <row r="40" spans="1:16" ht="39" customHeight="1" x14ac:dyDescent="0.15">
      <c r="A40" s="22"/>
      <c r="B40" s="35"/>
      <c r="C40" s="1242" t="s">
        <v>597</v>
      </c>
      <c r="D40" s="1243"/>
      <c r="E40" s="1244"/>
      <c r="F40" s="36">
        <v>0.28000000000000003</v>
      </c>
      <c r="G40" s="37">
        <v>0.32</v>
      </c>
      <c r="H40" s="37">
        <v>0.32</v>
      </c>
      <c r="I40" s="37">
        <v>0.32</v>
      </c>
      <c r="J40" s="38">
        <v>0.43</v>
      </c>
      <c r="K40" s="22"/>
      <c r="L40" s="22"/>
      <c r="M40" s="22"/>
      <c r="N40" s="22"/>
      <c r="O40" s="22"/>
      <c r="P40" s="22"/>
    </row>
    <row r="41" spans="1:16" ht="39" customHeight="1" x14ac:dyDescent="0.15">
      <c r="A41" s="22"/>
      <c r="B41" s="35"/>
      <c r="C41" s="1242" t="s">
        <v>598</v>
      </c>
      <c r="D41" s="1243"/>
      <c r="E41" s="1244"/>
      <c r="F41" s="36">
        <v>0.06</v>
      </c>
      <c r="G41" s="37">
        <v>0.16</v>
      </c>
      <c r="H41" s="37">
        <v>0.15</v>
      </c>
      <c r="I41" s="37">
        <v>0.21</v>
      </c>
      <c r="J41" s="38">
        <v>0.23</v>
      </c>
      <c r="K41" s="22"/>
      <c r="L41" s="22"/>
      <c r="M41" s="22"/>
      <c r="N41" s="22"/>
      <c r="O41" s="22"/>
      <c r="P41" s="22"/>
    </row>
    <row r="42" spans="1:16" ht="39" customHeight="1" x14ac:dyDescent="0.15">
      <c r="A42" s="22"/>
      <c r="B42" s="39"/>
      <c r="C42" s="1242" t="s">
        <v>599</v>
      </c>
      <c r="D42" s="1243"/>
      <c r="E42" s="1244"/>
      <c r="F42" s="36" t="s">
        <v>538</v>
      </c>
      <c r="G42" s="37" t="s">
        <v>538</v>
      </c>
      <c r="H42" s="37" t="s">
        <v>538</v>
      </c>
      <c r="I42" s="37" t="s">
        <v>538</v>
      </c>
      <c r="J42" s="38" t="s">
        <v>538</v>
      </c>
      <c r="K42" s="22"/>
      <c r="L42" s="22"/>
      <c r="M42" s="22"/>
      <c r="N42" s="22"/>
      <c r="O42" s="22"/>
      <c r="P42" s="22"/>
    </row>
    <row r="43" spans="1:16" ht="39" customHeight="1" thickBot="1" x14ac:dyDescent="0.2">
      <c r="A43" s="22"/>
      <c r="B43" s="40"/>
      <c r="C43" s="1245" t="s">
        <v>600</v>
      </c>
      <c r="D43" s="1246"/>
      <c r="E43" s="1247"/>
      <c r="F43" s="41">
        <v>0.01</v>
      </c>
      <c r="G43" s="42">
        <v>0.02</v>
      </c>
      <c r="H43" s="42">
        <v>0.04</v>
      </c>
      <c r="I43" s="42">
        <v>0.03</v>
      </c>
      <c r="J43" s="43">
        <v>7.0000000000000007E-2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xdPwfu5Itptq9WDzbfznIKbJpVj36x4gcyDSYdqDqqWR2lmpmfXwMFQmEYgaWnD4M/lW7CcngvtO81IjOdeWw==" saltValue="pIjT8DI4AUYjkj6MHf8b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0" zoomScaleNormal="50" zoomScaleSheetLayoutView="55" workbookViewId="0">
      <selection activeCell="U51" sqref="U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580</v>
      </c>
      <c r="L44" s="56" t="s">
        <v>581</v>
      </c>
      <c r="M44" s="56" t="s">
        <v>582</v>
      </c>
      <c r="N44" s="56" t="s">
        <v>583</v>
      </c>
      <c r="O44" s="57" t="s">
        <v>584</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3561</v>
      </c>
      <c r="L45" s="60">
        <v>3517</v>
      </c>
      <c r="M45" s="60">
        <v>3640</v>
      </c>
      <c r="N45" s="60">
        <v>3664</v>
      </c>
      <c r="O45" s="61">
        <v>3566</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538</v>
      </c>
      <c r="L46" s="64" t="s">
        <v>538</v>
      </c>
      <c r="M46" s="64" t="s">
        <v>538</v>
      </c>
      <c r="N46" s="64" t="s">
        <v>538</v>
      </c>
      <c r="O46" s="65" t="s">
        <v>538</v>
      </c>
      <c r="P46" s="48"/>
      <c r="Q46" s="48"/>
      <c r="R46" s="48"/>
      <c r="S46" s="48"/>
      <c r="T46" s="48"/>
      <c r="U46" s="48"/>
    </row>
    <row r="47" spans="1:21" ht="30.75" customHeight="1" x14ac:dyDescent="0.15">
      <c r="A47" s="48"/>
      <c r="B47" s="1252"/>
      <c r="C47" s="1253"/>
      <c r="D47" s="62"/>
      <c r="E47" s="1258" t="s">
        <v>14</v>
      </c>
      <c r="F47" s="1258"/>
      <c r="G47" s="1258"/>
      <c r="H47" s="1258"/>
      <c r="I47" s="1258"/>
      <c r="J47" s="1259"/>
      <c r="K47" s="63">
        <v>1</v>
      </c>
      <c r="L47" s="64" t="s">
        <v>538</v>
      </c>
      <c r="M47" s="64" t="s">
        <v>538</v>
      </c>
      <c r="N47" s="64" t="s">
        <v>538</v>
      </c>
      <c r="O47" s="65" t="s">
        <v>538</v>
      </c>
      <c r="P47" s="48"/>
      <c r="Q47" s="48"/>
      <c r="R47" s="48"/>
      <c r="S47" s="48"/>
      <c r="T47" s="48"/>
      <c r="U47" s="48"/>
    </row>
    <row r="48" spans="1:21" ht="30.75" customHeight="1" x14ac:dyDescent="0.15">
      <c r="A48" s="48"/>
      <c r="B48" s="1252"/>
      <c r="C48" s="1253"/>
      <c r="D48" s="62"/>
      <c r="E48" s="1258" t="s">
        <v>15</v>
      </c>
      <c r="F48" s="1258"/>
      <c r="G48" s="1258"/>
      <c r="H48" s="1258"/>
      <c r="I48" s="1258"/>
      <c r="J48" s="1259"/>
      <c r="K48" s="63">
        <v>968</v>
      </c>
      <c r="L48" s="64">
        <v>941</v>
      </c>
      <c r="M48" s="64">
        <v>899</v>
      </c>
      <c r="N48" s="64">
        <v>869</v>
      </c>
      <c r="O48" s="65">
        <v>899</v>
      </c>
      <c r="P48" s="48"/>
      <c r="Q48" s="48"/>
      <c r="R48" s="48"/>
      <c r="S48" s="48"/>
      <c r="T48" s="48"/>
      <c r="U48" s="48"/>
    </row>
    <row r="49" spans="1:21" ht="30.75" customHeight="1" x14ac:dyDescent="0.15">
      <c r="A49" s="48"/>
      <c r="B49" s="1252"/>
      <c r="C49" s="1253"/>
      <c r="D49" s="62"/>
      <c r="E49" s="1258" t="s">
        <v>16</v>
      </c>
      <c r="F49" s="1258"/>
      <c r="G49" s="1258"/>
      <c r="H49" s="1258"/>
      <c r="I49" s="1258"/>
      <c r="J49" s="1259"/>
      <c r="K49" s="63">
        <v>31</v>
      </c>
      <c r="L49" s="64">
        <v>31</v>
      </c>
      <c r="M49" s="64">
        <v>31</v>
      </c>
      <c r="N49" s="64">
        <v>21</v>
      </c>
      <c r="O49" s="65">
        <v>21</v>
      </c>
      <c r="P49" s="48"/>
      <c r="Q49" s="48"/>
      <c r="R49" s="48"/>
      <c r="S49" s="48"/>
      <c r="T49" s="48"/>
      <c r="U49" s="48"/>
    </row>
    <row r="50" spans="1:21" ht="30.75" customHeight="1" x14ac:dyDescent="0.15">
      <c r="A50" s="48"/>
      <c r="B50" s="1252"/>
      <c r="C50" s="1253"/>
      <c r="D50" s="62"/>
      <c r="E50" s="1258" t="s">
        <v>17</v>
      </c>
      <c r="F50" s="1258"/>
      <c r="G50" s="1258"/>
      <c r="H50" s="1258"/>
      <c r="I50" s="1258"/>
      <c r="J50" s="1259"/>
      <c r="K50" s="63">
        <v>36</v>
      </c>
      <c r="L50" s="64">
        <v>56</v>
      </c>
      <c r="M50" s="64">
        <v>13</v>
      </c>
      <c r="N50" s="64">
        <v>14</v>
      </c>
      <c r="O50" s="65">
        <v>38</v>
      </c>
      <c r="P50" s="48"/>
      <c r="Q50" s="48"/>
      <c r="R50" s="48"/>
      <c r="S50" s="48"/>
      <c r="T50" s="48"/>
      <c r="U50" s="48"/>
    </row>
    <row r="51" spans="1:21" ht="30.75" customHeight="1" x14ac:dyDescent="0.15">
      <c r="A51" s="48"/>
      <c r="B51" s="1254"/>
      <c r="C51" s="1255"/>
      <c r="D51" s="66"/>
      <c r="E51" s="1258" t="s">
        <v>18</v>
      </c>
      <c r="F51" s="1258"/>
      <c r="G51" s="1258"/>
      <c r="H51" s="1258"/>
      <c r="I51" s="1258"/>
      <c r="J51" s="1259"/>
      <c r="K51" s="63">
        <v>4</v>
      </c>
      <c r="L51" s="64">
        <v>1</v>
      </c>
      <c r="M51" s="64">
        <v>0</v>
      </c>
      <c r="N51" s="64">
        <v>2</v>
      </c>
      <c r="O51" s="65">
        <v>1</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3340</v>
      </c>
      <c r="L52" s="64">
        <v>3186</v>
      </c>
      <c r="M52" s="64">
        <v>3251</v>
      </c>
      <c r="N52" s="64">
        <v>3243</v>
      </c>
      <c r="O52" s="65">
        <v>3183</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1261</v>
      </c>
      <c r="L53" s="69">
        <v>1360</v>
      </c>
      <c r="M53" s="69">
        <v>1332</v>
      </c>
      <c r="N53" s="69">
        <v>1327</v>
      </c>
      <c r="O53" s="70">
        <v>1342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601</v>
      </c>
      <c r="P55" s="48"/>
      <c r="Q55" s="48"/>
      <c r="R55" s="48"/>
      <c r="S55" s="48"/>
      <c r="T55" s="48"/>
      <c r="U55" s="48"/>
    </row>
    <row r="56" spans="1:21" ht="31.5" customHeight="1" thickBot="1" x14ac:dyDescent="0.2">
      <c r="A56" s="48"/>
      <c r="B56" s="76"/>
      <c r="C56" s="77"/>
      <c r="D56" s="77"/>
      <c r="E56" s="78"/>
      <c r="F56" s="78"/>
      <c r="G56" s="78"/>
      <c r="H56" s="78"/>
      <c r="I56" s="78"/>
      <c r="J56" s="79" t="s">
        <v>2</v>
      </c>
      <c r="K56" s="80" t="s">
        <v>602</v>
      </c>
      <c r="L56" s="81" t="s">
        <v>603</v>
      </c>
      <c r="M56" s="81" t="s">
        <v>604</v>
      </c>
      <c r="N56" s="81" t="s">
        <v>605</v>
      </c>
      <c r="O56" s="82" t="s">
        <v>606</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627</v>
      </c>
      <c r="L57" s="84" t="s">
        <v>538</v>
      </c>
      <c r="M57" s="84" t="s">
        <v>538</v>
      </c>
      <c r="N57" s="84" t="s">
        <v>538</v>
      </c>
      <c r="O57" s="85" t="s">
        <v>538</v>
      </c>
    </row>
    <row r="58" spans="1:21" ht="31.5" customHeight="1" thickBot="1" x14ac:dyDescent="0.2">
      <c r="B58" s="1268"/>
      <c r="C58" s="1269"/>
      <c r="D58" s="1273" t="s">
        <v>27</v>
      </c>
      <c r="E58" s="1274"/>
      <c r="F58" s="1274"/>
      <c r="G58" s="1274"/>
      <c r="H58" s="1274"/>
      <c r="I58" s="1274"/>
      <c r="J58" s="1275"/>
      <c r="K58" s="86" t="s">
        <v>538</v>
      </c>
      <c r="L58" s="87" t="s">
        <v>538</v>
      </c>
      <c r="M58" s="87" t="s">
        <v>538</v>
      </c>
      <c r="N58" s="87" t="s">
        <v>538</v>
      </c>
      <c r="O58" s="88" t="s">
        <v>538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ahqLbMJb6lZjK2agxei0GUbsrRw4giYyITyh0GoT8ZBu/ZckjbTzncP7t/RESB+KANfos555tBbC1saQ8oHGA==" saltValue="g/QJJp4s/ZFrsL+BwZO1B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43" zoomScaleNormal="100" zoomScaleSheetLayoutView="100" workbookViewId="0">
      <selection activeCell="L53" sqref="L5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580</v>
      </c>
      <c r="J40" s="100" t="s">
        <v>581</v>
      </c>
      <c r="K40" s="100" t="s">
        <v>582</v>
      </c>
      <c r="L40" s="100" t="s">
        <v>583</v>
      </c>
      <c r="M40" s="101" t="s">
        <v>584</v>
      </c>
    </row>
    <row r="41" spans="2:13" ht="27.75" customHeight="1" x14ac:dyDescent="0.15">
      <c r="B41" s="1276" t="s">
        <v>30</v>
      </c>
      <c r="C41" s="1277"/>
      <c r="D41" s="102"/>
      <c r="E41" s="1282" t="s">
        <v>31</v>
      </c>
      <c r="F41" s="1282"/>
      <c r="G41" s="1282"/>
      <c r="H41" s="1283"/>
      <c r="I41" s="103">
        <v>31814</v>
      </c>
      <c r="J41" s="104">
        <v>32165</v>
      </c>
      <c r="K41" s="104">
        <v>31737</v>
      </c>
      <c r="L41" s="104">
        <v>33082</v>
      </c>
      <c r="M41" s="105">
        <v>32942</v>
      </c>
    </row>
    <row r="42" spans="2:13" ht="27.75" customHeight="1" x14ac:dyDescent="0.15">
      <c r="B42" s="1278"/>
      <c r="C42" s="1279"/>
      <c r="D42" s="106"/>
      <c r="E42" s="1284" t="s">
        <v>32</v>
      </c>
      <c r="F42" s="1284"/>
      <c r="G42" s="1284"/>
      <c r="H42" s="1285"/>
      <c r="I42" s="107">
        <v>49</v>
      </c>
      <c r="J42" s="108">
        <v>47</v>
      </c>
      <c r="K42" s="108">
        <v>24</v>
      </c>
      <c r="L42" s="108">
        <v>23</v>
      </c>
      <c r="M42" s="109">
        <v>25</v>
      </c>
    </row>
    <row r="43" spans="2:13" ht="27.75" customHeight="1" x14ac:dyDescent="0.15">
      <c r="B43" s="1278"/>
      <c r="C43" s="1279"/>
      <c r="D43" s="106"/>
      <c r="E43" s="1284" t="s">
        <v>33</v>
      </c>
      <c r="F43" s="1284"/>
      <c r="G43" s="1284"/>
      <c r="H43" s="1285"/>
      <c r="I43" s="107">
        <v>10394</v>
      </c>
      <c r="J43" s="108">
        <v>10178</v>
      </c>
      <c r="K43" s="108">
        <v>9745</v>
      </c>
      <c r="L43" s="108">
        <v>9293</v>
      </c>
      <c r="M43" s="109">
        <v>8607</v>
      </c>
    </row>
    <row r="44" spans="2:13" ht="27.75" customHeight="1" x14ac:dyDescent="0.15">
      <c r="B44" s="1278"/>
      <c r="C44" s="1279"/>
      <c r="D44" s="106"/>
      <c r="E44" s="1284" t="s">
        <v>34</v>
      </c>
      <c r="F44" s="1284"/>
      <c r="G44" s="1284"/>
      <c r="H44" s="1285"/>
      <c r="I44" s="107">
        <v>335</v>
      </c>
      <c r="J44" s="108">
        <v>310</v>
      </c>
      <c r="K44" s="108">
        <v>285</v>
      </c>
      <c r="L44" s="108">
        <v>270</v>
      </c>
      <c r="M44" s="109">
        <v>320</v>
      </c>
    </row>
    <row r="45" spans="2:13" ht="27.75" customHeight="1" x14ac:dyDescent="0.15">
      <c r="B45" s="1278"/>
      <c r="C45" s="1279"/>
      <c r="D45" s="106"/>
      <c r="E45" s="1284" t="s">
        <v>35</v>
      </c>
      <c r="F45" s="1284"/>
      <c r="G45" s="1284"/>
      <c r="H45" s="1285"/>
      <c r="I45" s="107">
        <v>4212</v>
      </c>
      <c r="J45" s="108">
        <v>4258</v>
      </c>
      <c r="K45" s="108">
        <v>4314</v>
      </c>
      <c r="L45" s="108">
        <v>4138</v>
      </c>
      <c r="M45" s="109">
        <v>4156</v>
      </c>
    </row>
    <row r="46" spans="2:13" ht="27.75" customHeight="1" x14ac:dyDescent="0.15">
      <c r="B46" s="1278"/>
      <c r="C46" s="1279"/>
      <c r="D46" s="110"/>
      <c r="E46" s="1284" t="s">
        <v>36</v>
      </c>
      <c r="F46" s="1284"/>
      <c r="G46" s="1284"/>
      <c r="H46" s="1285"/>
      <c r="I46" s="107">
        <v>2</v>
      </c>
      <c r="J46" s="108">
        <v>1</v>
      </c>
      <c r="K46" s="108">
        <v>2</v>
      </c>
      <c r="L46" s="108">
        <v>1</v>
      </c>
      <c r="M46" s="109" t="s">
        <v>538</v>
      </c>
    </row>
    <row r="47" spans="2:13" ht="27.75" customHeight="1" x14ac:dyDescent="0.15">
      <c r="B47" s="1278"/>
      <c r="C47" s="1279"/>
      <c r="D47" s="111"/>
      <c r="E47" s="1286" t="s">
        <v>37</v>
      </c>
      <c r="F47" s="1287"/>
      <c r="G47" s="1287"/>
      <c r="H47" s="1288"/>
      <c r="I47" s="107" t="s">
        <v>538</v>
      </c>
      <c r="J47" s="108" t="s">
        <v>538</v>
      </c>
      <c r="K47" s="108" t="s">
        <v>538</v>
      </c>
      <c r="L47" s="108" t="s">
        <v>538</v>
      </c>
      <c r="M47" s="109" t="s">
        <v>538</v>
      </c>
    </row>
    <row r="48" spans="2:13" ht="27.75" customHeight="1" x14ac:dyDescent="0.15">
      <c r="B48" s="1278"/>
      <c r="C48" s="1279"/>
      <c r="D48" s="106"/>
      <c r="E48" s="1284" t="s">
        <v>38</v>
      </c>
      <c r="F48" s="1284"/>
      <c r="G48" s="1284"/>
      <c r="H48" s="1285"/>
      <c r="I48" s="107" t="s">
        <v>538</v>
      </c>
      <c r="J48" s="108" t="s">
        <v>538</v>
      </c>
      <c r="K48" s="108" t="s">
        <v>538</v>
      </c>
      <c r="L48" s="108" t="s">
        <v>538</v>
      </c>
      <c r="M48" s="109" t="s">
        <v>538</v>
      </c>
    </row>
    <row r="49" spans="2:13" ht="27.75" customHeight="1" x14ac:dyDescent="0.15">
      <c r="B49" s="1280"/>
      <c r="C49" s="1281"/>
      <c r="D49" s="106"/>
      <c r="E49" s="1284" t="s">
        <v>39</v>
      </c>
      <c r="F49" s="1284"/>
      <c r="G49" s="1284"/>
      <c r="H49" s="1285"/>
      <c r="I49" s="107" t="s">
        <v>538</v>
      </c>
      <c r="J49" s="108" t="s">
        <v>538</v>
      </c>
      <c r="K49" s="108" t="s">
        <v>538</v>
      </c>
      <c r="L49" s="108" t="s">
        <v>538</v>
      </c>
      <c r="M49" s="109" t="s">
        <v>538</v>
      </c>
    </row>
    <row r="50" spans="2:13" ht="27.75" customHeight="1" x14ac:dyDescent="0.15">
      <c r="B50" s="1289" t="s">
        <v>40</v>
      </c>
      <c r="C50" s="1290"/>
      <c r="D50" s="112"/>
      <c r="E50" s="1284" t="s">
        <v>41</v>
      </c>
      <c r="F50" s="1284"/>
      <c r="G50" s="1284"/>
      <c r="H50" s="1285"/>
      <c r="I50" s="107">
        <v>7961</v>
      </c>
      <c r="J50" s="108">
        <v>7220</v>
      </c>
      <c r="K50" s="108">
        <v>6861</v>
      </c>
      <c r="L50" s="108">
        <v>6408</v>
      </c>
      <c r="M50" s="109">
        <v>6951</v>
      </c>
    </row>
    <row r="51" spans="2:13" ht="27.75" customHeight="1" x14ac:dyDescent="0.15">
      <c r="B51" s="1278"/>
      <c r="C51" s="1279"/>
      <c r="D51" s="106"/>
      <c r="E51" s="1284" t="s">
        <v>42</v>
      </c>
      <c r="F51" s="1284"/>
      <c r="G51" s="1284"/>
      <c r="H51" s="1285"/>
      <c r="I51" s="107">
        <v>1732</v>
      </c>
      <c r="J51" s="108">
        <v>1667</v>
      </c>
      <c r="K51" s="108">
        <v>1896</v>
      </c>
      <c r="L51" s="108">
        <v>1710</v>
      </c>
      <c r="M51" s="109">
        <v>1544</v>
      </c>
    </row>
    <row r="52" spans="2:13" ht="27.75" customHeight="1" x14ac:dyDescent="0.15">
      <c r="B52" s="1280"/>
      <c r="C52" s="1281"/>
      <c r="D52" s="106"/>
      <c r="E52" s="1284" t="s">
        <v>43</v>
      </c>
      <c r="F52" s="1284"/>
      <c r="G52" s="1284"/>
      <c r="H52" s="1285"/>
      <c r="I52" s="107">
        <v>28099</v>
      </c>
      <c r="J52" s="108">
        <v>28095</v>
      </c>
      <c r="K52" s="108">
        <v>27870</v>
      </c>
      <c r="L52" s="108">
        <v>28683</v>
      </c>
      <c r="M52" s="109">
        <v>29139</v>
      </c>
    </row>
    <row r="53" spans="2:13" ht="27.75" customHeight="1" thickBot="1" x14ac:dyDescent="0.2">
      <c r="B53" s="1291" t="s">
        <v>44</v>
      </c>
      <c r="C53" s="1292"/>
      <c r="D53" s="113"/>
      <c r="E53" s="1293" t="s">
        <v>45</v>
      </c>
      <c r="F53" s="1293"/>
      <c r="G53" s="1293"/>
      <c r="H53" s="1294"/>
      <c r="I53" s="114">
        <v>9014</v>
      </c>
      <c r="J53" s="115">
        <v>9977</v>
      </c>
      <c r="K53" s="115">
        <v>9481</v>
      </c>
      <c r="L53" s="115">
        <v>10005</v>
      </c>
      <c r="M53" s="116">
        <v>8416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2+aeI5HKWBWv5wXz5bWYRZm6mE1mn2k8i53T8ns/QMuq4JlnBorkzUWQRSzXGYGV/oeFfe295F0hihzirCNpA==" saltValue="J+PlqVT8smGLanuGeReIz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31" zoomScale="50" zoomScaleNormal="50" zoomScaleSheetLayoutView="100" workbookViewId="0">
      <selection activeCell="F61" sqref="F61:H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582</v>
      </c>
      <c r="G54" s="125" t="s">
        <v>583</v>
      </c>
      <c r="H54" s="126" t="s">
        <v>584</v>
      </c>
    </row>
    <row r="55" spans="2:8" ht="52.5" customHeight="1" x14ac:dyDescent="0.15">
      <c r="B55" s="127"/>
      <c r="C55" s="1303" t="s">
        <v>48</v>
      </c>
      <c r="D55" s="1303"/>
      <c r="E55" s="1304"/>
      <c r="F55" s="128">
        <v>2968</v>
      </c>
      <c r="G55" s="128">
        <v>1070</v>
      </c>
      <c r="H55" s="129">
        <v>964</v>
      </c>
    </row>
    <row r="56" spans="2:8" ht="52.5" customHeight="1" x14ac:dyDescent="0.15">
      <c r="B56" s="130"/>
      <c r="C56" s="1305" t="s">
        <v>49</v>
      </c>
      <c r="D56" s="1305"/>
      <c r="E56" s="1306"/>
      <c r="F56" s="131">
        <v>988</v>
      </c>
      <c r="G56" s="131">
        <v>1744</v>
      </c>
      <c r="H56" s="132">
        <v>1618</v>
      </c>
    </row>
    <row r="57" spans="2:8" ht="53.25" customHeight="1" x14ac:dyDescent="0.15">
      <c r="B57" s="130"/>
      <c r="C57" s="1307" t="s">
        <v>50</v>
      </c>
      <c r="D57" s="1307"/>
      <c r="E57" s="1308"/>
      <c r="F57" s="133">
        <v>3963</v>
      </c>
      <c r="G57" s="133">
        <v>4356</v>
      </c>
      <c r="H57" s="134">
        <v>4942</v>
      </c>
    </row>
    <row r="58" spans="2:8" ht="45.75" customHeight="1" x14ac:dyDescent="0.15">
      <c r="B58" s="135"/>
      <c r="C58" s="1295" t="s">
        <v>621</v>
      </c>
      <c r="D58" s="1296"/>
      <c r="E58" s="1297"/>
      <c r="F58" s="136">
        <v>1583</v>
      </c>
      <c r="G58" s="136">
        <v>1521</v>
      </c>
      <c r="H58" s="137">
        <v>1447</v>
      </c>
    </row>
    <row r="59" spans="2:8" ht="45.75" customHeight="1" x14ac:dyDescent="0.15">
      <c r="B59" s="135"/>
      <c r="C59" s="1295" t="s">
        <v>622</v>
      </c>
      <c r="D59" s="1296"/>
      <c r="E59" s="1297"/>
      <c r="F59" s="136">
        <v>249</v>
      </c>
      <c r="G59" s="136">
        <v>448</v>
      </c>
      <c r="H59" s="137">
        <v>758</v>
      </c>
    </row>
    <row r="60" spans="2:8" ht="45.75" customHeight="1" x14ac:dyDescent="0.15">
      <c r="B60" s="135"/>
      <c r="C60" s="1295" t="s">
        <v>623</v>
      </c>
      <c r="D60" s="1296"/>
      <c r="E60" s="1297"/>
      <c r="F60" s="136" t="s">
        <v>624</v>
      </c>
      <c r="G60" s="136" t="s">
        <v>624</v>
      </c>
      <c r="H60" s="137">
        <v>500</v>
      </c>
    </row>
    <row r="61" spans="2:8" ht="45.75" customHeight="1" x14ac:dyDescent="0.15">
      <c r="B61" s="135"/>
      <c r="C61" s="1295" t="s">
        <v>625</v>
      </c>
      <c r="D61" s="1296"/>
      <c r="E61" s="1297"/>
      <c r="F61" s="136">
        <v>422</v>
      </c>
      <c r="G61" s="136">
        <v>497</v>
      </c>
      <c r="H61" s="137">
        <v>410</v>
      </c>
    </row>
    <row r="62" spans="2:8" ht="45.75" customHeight="1" thickBot="1" x14ac:dyDescent="0.2">
      <c r="B62" s="138"/>
      <c r="C62" s="1298" t="s">
        <v>626</v>
      </c>
      <c r="D62" s="1299"/>
      <c r="E62" s="1300"/>
      <c r="F62" s="139">
        <v>487</v>
      </c>
      <c r="G62" s="139">
        <v>433</v>
      </c>
      <c r="H62" s="140">
        <v>342</v>
      </c>
    </row>
    <row r="63" spans="2:8" ht="52.5" customHeight="1" thickBot="1" x14ac:dyDescent="0.2">
      <c r="B63" s="141"/>
      <c r="C63" s="1301" t="s">
        <v>51</v>
      </c>
      <c r="D63" s="1301"/>
      <c r="E63" s="1302"/>
      <c r="F63" s="142">
        <v>7919</v>
      </c>
      <c r="G63" s="142">
        <v>7171</v>
      </c>
      <c r="H63" s="143">
        <v>7524</v>
      </c>
    </row>
    <row r="64" spans="2:8" ht="15" customHeight="1" x14ac:dyDescent="0.15"/>
  </sheetData>
  <sheetProtection algorithmName="SHA-512" hashValue="/Ge/eWIUEcelN9nGiKsoSfmRMTtYne0A3j9qiCNHTEMMNlTBsHhuKZOdIqlzc4+Lu7uwVj9+/MBNZfYTjl+mYA==" saltValue="zi/NnQIfHjEherLJp1MP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4" zoomScale="70" zoomScaleNormal="70" zoomScaleSheetLayoutView="55" workbookViewId="0">
      <selection activeCell="A22" sqref="A22"/>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630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631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632</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633</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580</v>
      </c>
      <c r="BQ50" s="1314"/>
      <c r="BR50" s="1314"/>
      <c r="BS50" s="1314"/>
      <c r="BT50" s="1314"/>
      <c r="BU50" s="1314"/>
      <c r="BV50" s="1314"/>
      <c r="BW50" s="1314"/>
      <c r="BX50" s="1314" t="s">
        <v>581</v>
      </c>
      <c r="BY50" s="1314"/>
      <c r="BZ50" s="1314"/>
      <c r="CA50" s="1314"/>
      <c r="CB50" s="1314"/>
      <c r="CC50" s="1314"/>
      <c r="CD50" s="1314"/>
      <c r="CE50" s="1314"/>
      <c r="CF50" s="1314" t="s">
        <v>582</v>
      </c>
      <c r="CG50" s="1314"/>
      <c r="CH50" s="1314"/>
      <c r="CI50" s="1314"/>
      <c r="CJ50" s="1314"/>
      <c r="CK50" s="1314"/>
      <c r="CL50" s="1314"/>
      <c r="CM50" s="1314"/>
      <c r="CN50" s="1314" t="s">
        <v>583</v>
      </c>
      <c r="CO50" s="1314"/>
      <c r="CP50" s="1314"/>
      <c r="CQ50" s="1314"/>
      <c r="CR50" s="1314"/>
      <c r="CS50" s="1314"/>
      <c r="CT50" s="1314"/>
      <c r="CU50" s="1314"/>
      <c r="CV50" s="1314" t="s">
        <v>584</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634</v>
      </c>
      <c r="AO51" s="1312"/>
      <c r="AP51" s="1312"/>
      <c r="AQ51" s="1312"/>
      <c r="AR51" s="1312"/>
      <c r="AS51" s="1312"/>
      <c r="AT51" s="1312"/>
      <c r="AU51" s="1312"/>
      <c r="AV51" s="1312"/>
      <c r="AW51" s="1312"/>
      <c r="AX51" s="1312"/>
      <c r="AY51" s="1312"/>
      <c r="AZ51" s="1312"/>
      <c r="BA51" s="1312"/>
      <c r="BB51" s="1312" t="s">
        <v>635</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v>89.4</v>
      </c>
      <c r="BY51" s="1309"/>
      <c r="BZ51" s="1309"/>
      <c r="CA51" s="1309"/>
      <c r="CB51" s="1309"/>
      <c r="CC51" s="1309"/>
      <c r="CD51" s="1309"/>
      <c r="CE51" s="1309"/>
      <c r="CF51" s="1321"/>
      <c r="CG51" s="1309"/>
      <c r="CH51" s="1309"/>
      <c r="CI51" s="1309"/>
      <c r="CJ51" s="1309"/>
      <c r="CK51" s="1309"/>
      <c r="CL51" s="1309"/>
      <c r="CM51" s="1309"/>
      <c r="CN51" s="1321"/>
      <c r="CO51" s="1309"/>
      <c r="CP51" s="1309"/>
      <c r="CQ51" s="1309"/>
      <c r="CR51" s="1309"/>
      <c r="CS51" s="1309"/>
      <c r="CT51" s="1309"/>
      <c r="CU51" s="1309"/>
      <c r="CV51" s="1309">
        <v>80.8</v>
      </c>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636</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53.6</v>
      </c>
      <c r="BY53" s="1309"/>
      <c r="BZ53" s="1309"/>
      <c r="CA53" s="1309"/>
      <c r="CB53" s="1309"/>
      <c r="CC53" s="1309"/>
      <c r="CD53" s="1309"/>
      <c r="CE53" s="1309"/>
      <c r="CF53" s="1321"/>
      <c r="CG53" s="1309"/>
      <c r="CH53" s="1309"/>
      <c r="CI53" s="1309"/>
      <c r="CJ53" s="1309"/>
      <c r="CK53" s="1309"/>
      <c r="CL53" s="1309"/>
      <c r="CM53" s="1309"/>
      <c r="CN53" s="1321"/>
      <c r="CO53" s="1309"/>
      <c r="CP53" s="1309"/>
      <c r="CQ53" s="1309"/>
      <c r="CR53" s="1309"/>
      <c r="CS53" s="1309"/>
      <c r="CT53" s="1309"/>
      <c r="CU53" s="1309"/>
      <c r="CV53" s="1309">
        <v>56.7</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637</v>
      </c>
      <c r="AO55" s="1314"/>
      <c r="AP55" s="1314"/>
      <c r="AQ55" s="1314"/>
      <c r="AR55" s="1314"/>
      <c r="AS55" s="1314"/>
      <c r="AT55" s="1314"/>
      <c r="AU55" s="1314"/>
      <c r="AV55" s="1314"/>
      <c r="AW55" s="1314"/>
      <c r="AX55" s="1314"/>
      <c r="AY55" s="1314"/>
      <c r="AZ55" s="1314"/>
      <c r="BA55" s="1314"/>
      <c r="BB55" s="1312" t="s">
        <v>635</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54.6</v>
      </c>
      <c r="BY55" s="1309"/>
      <c r="BZ55" s="1309"/>
      <c r="CA55" s="1309"/>
      <c r="CB55" s="1309"/>
      <c r="CC55" s="1309"/>
      <c r="CD55" s="1309"/>
      <c r="CE55" s="1309"/>
      <c r="CF55" s="1321"/>
      <c r="CG55" s="1309"/>
      <c r="CH55" s="1309"/>
      <c r="CI55" s="1309"/>
      <c r="CJ55" s="1309"/>
      <c r="CK55" s="1309"/>
      <c r="CL55" s="1309"/>
      <c r="CM55" s="1309"/>
      <c r="CN55" s="1321"/>
      <c r="CO55" s="1309"/>
      <c r="CP55" s="1309"/>
      <c r="CQ55" s="1309"/>
      <c r="CR55" s="1309"/>
      <c r="CS55" s="1309"/>
      <c r="CT55" s="1309"/>
      <c r="CU55" s="1309"/>
      <c r="CV55" s="1309">
        <v>49</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636</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58.3</v>
      </c>
      <c r="BY57" s="1309"/>
      <c r="BZ57" s="1309"/>
      <c r="CA57" s="1309"/>
      <c r="CB57" s="1309"/>
      <c r="CC57" s="1309"/>
      <c r="CD57" s="1309"/>
      <c r="CE57" s="1309"/>
      <c r="CF57" s="1321"/>
      <c r="CG57" s="1309"/>
      <c r="CH57" s="1309"/>
      <c r="CI57" s="1309"/>
      <c r="CJ57" s="1309"/>
      <c r="CK57" s="1309"/>
      <c r="CL57" s="1309"/>
      <c r="CM57" s="1309"/>
      <c r="CN57" s="1321"/>
      <c r="CO57" s="1309"/>
      <c r="CP57" s="1309"/>
      <c r="CQ57" s="1309"/>
      <c r="CR57" s="1309"/>
      <c r="CS57" s="1309"/>
      <c r="CT57" s="1309"/>
      <c r="CU57" s="1309"/>
      <c r="CV57" s="1309">
        <v>62</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638</v>
      </c>
    </row>
    <row r="64" spans="1:109" x14ac:dyDescent="0.15">
      <c r="B64" s="395"/>
      <c r="G64" s="402"/>
      <c r="I64" s="415"/>
      <c r="J64" s="415"/>
      <c r="K64" s="415"/>
      <c r="L64" s="415"/>
      <c r="M64" s="415"/>
      <c r="N64" s="416"/>
      <c r="AM64" s="402"/>
      <c r="AN64" s="402" t="s">
        <v>631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639</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633</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580</v>
      </c>
      <c r="BQ72" s="1314"/>
      <c r="BR72" s="1314"/>
      <c r="BS72" s="1314"/>
      <c r="BT72" s="1314"/>
      <c r="BU72" s="1314"/>
      <c r="BV72" s="1314"/>
      <c r="BW72" s="1314"/>
      <c r="BX72" s="1314" t="s">
        <v>581</v>
      </c>
      <c r="BY72" s="1314"/>
      <c r="BZ72" s="1314"/>
      <c r="CA72" s="1314"/>
      <c r="CB72" s="1314"/>
      <c r="CC72" s="1314"/>
      <c r="CD72" s="1314"/>
      <c r="CE72" s="1314"/>
      <c r="CF72" s="1314" t="s">
        <v>582</v>
      </c>
      <c r="CG72" s="1314"/>
      <c r="CH72" s="1314"/>
      <c r="CI72" s="1314"/>
      <c r="CJ72" s="1314"/>
      <c r="CK72" s="1314"/>
      <c r="CL72" s="1314"/>
      <c r="CM72" s="1314"/>
      <c r="CN72" s="1314" t="s">
        <v>583</v>
      </c>
      <c r="CO72" s="1314"/>
      <c r="CP72" s="1314"/>
      <c r="CQ72" s="1314"/>
      <c r="CR72" s="1314"/>
      <c r="CS72" s="1314"/>
      <c r="CT72" s="1314"/>
      <c r="CU72" s="1314"/>
      <c r="CV72" s="1314" t="s">
        <v>584</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634</v>
      </c>
      <c r="AO73" s="1312"/>
      <c r="AP73" s="1312"/>
      <c r="AQ73" s="1312"/>
      <c r="AR73" s="1312"/>
      <c r="AS73" s="1312"/>
      <c r="AT73" s="1312"/>
      <c r="AU73" s="1312"/>
      <c r="AV73" s="1312"/>
      <c r="AW73" s="1312"/>
      <c r="AX73" s="1312"/>
      <c r="AY73" s="1312"/>
      <c r="AZ73" s="1312"/>
      <c r="BA73" s="1312"/>
      <c r="BB73" s="1312" t="s">
        <v>635</v>
      </c>
      <c r="BC73" s="1312"/>
      <c r="BD73" s="1312"/>
      <c r="BE73" s="1312"/>
      <c r="BF73" s="1312"/>
      <c r="BG73" s="1312"/>
      <c r="BH73" s="1312"/>
      <c r="BI73" s="1312"/>
      <c r="BJ73" s="1312"/>
      <c r="BK73" s="1312"/>
      <c r="BL73" s="1312"/>
      <c r="BM73" s="1312"/>
      <c r="BN73" s="1312"/>
      <c r="BO73" s="1312"/>
      <c r="BP73" s="1309">
        <v>76.5</v>
      </c>
      <c r="BQ73" s="1309"/>
      <c r="BR73" s="1309"/>
      <c r="BS73" s="1309"/>
      <c r="BT73" s="1309"/>
      <c r="BU73" s="1309"/>
      <c r="BV73" s="1309"/>
      <c r="BW73" s="1309"/>
      <c r="BX73" s="1309">
        <v>89.4</v>
      </c>
      <c r="BY73" s="1309"/>
      <c r="BZ73" s="1309"/>
      <c r="CA73" s="1309"/>
      <c r="CB73" s="1309"/>
      <c r="CC73" s="1309"/>
      <c r="CD73" s="1309"/>
      <c r="CE73" s="1309"/>
      <c r="CF73" s="1309">
        <v>88.3</v>
      </c>
      <c r="CG73" s="1309"/>
      <c r="CH73" s="1309"/>
      <c r="CI73" s="1309"/>
      <c r="CJ73" s="1309"/>
      <c r="CK73" s="1309"/>
      <c r="CL73" s="1309"/>
      <c r="CM73" s="1309"/>
      <c r="CN73" s="1309">
        <v>94.3</v>
      </c>
      <c r="CO73" s="1309"/>
      <c r="CP73" s="1309"/>
      <c r="CQ73" s="1309"/>
      <c r="CR73" s="1309"/>
      <c r="CS73" s="1309"/>
      <c r="CT73" s="1309"/>
      <c r="CU73" s="1309"/>
      <c r="CV73" s="1309">
        <v>80.8</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640</v>
      </c>
      <c r="BC75" s="1312"/>
      <c r="BD75" s="1312"/>
      <c r="BE75" s="1312"/>
      <c r="BF75" s="1312"/>
      <c r="BG75" s="1312"/>
      <c r="BH75" s="1312"/>
      <c r="BI75" s="1312"/>
      <c r="BJ75" s="1312"/>
      <c r="BK75" s="1312"/>
      <c r="BL75" s="1312"/>
      <c r="BM75" s="1312"/>
      <c r="BN75" s="1312"/>
      <c r="BO75" s="1312"/>
      <c r="BP75" s="1309">
        <v>11.2</v>
      </c>
      <c r="BQ75" s="1309"/>
      <c r="BR75" s="1309"/>
      <c r="BS75" s="1309"/>
      <c r="BT75" s="1309"/>
      <c r="BU75" s="1309"/>
      <c r="BV75" s="1309"/>
      <c r="BW75" s="1309"/>
      <c r="BX75" s="1309">
        <v>11.3</v>
      </c>
      <c r="BY75" s="1309"/>
      <c r="BZ75" s="1309"/>
      <c r="CA75" s="1309"/>
      <c r="CB75" s="1309"/>
      <c r="CC75" s="1309"/>
      <c r="CD75" s="1309"/>
      <c r="CE75" s="1309"/>
      <c r="CF75" s="1309">
        <v>11.7</v>
      </c>
      <c r="CG75" s="1309"/>
      <c r="CH75" s="1309"/>
      <c r="CI75" s="1309"/>
      <c r="CJ75" s="1309"/>
      <c r="CK75" s="1309"/>
      <c r="CL75" s="1309"/>
      <c r="CM75" s="1309"/>
      <c r="CN75" s="1309">
        <v>12.3</v>
      </c>
      <c r="CO75" s="1309"/>
      <c r="CP75" s="1309"/>
      <c r="CQ75" s="1309"/>
      <c r="CR75" s="1309"/>
      <c r="CS75" s="1309"/>
      <c r="CT75" s="1309"/>
      <c r="CU75" s="1309"/>
      <c r="CV75" s="1309">
        <v>12.6</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637</v>
      </c>
      <c r="AO77" s="1314"/>
      <c r="AP77" s="1314"/>
      <c r="AQ77" s="1314"/>
      <c r="AR77" s="1314"/>
      <c r="AS77" s="1314"/>
      <c r="AT77" s="1314"/>
      <c r="AU77" s="1314"/>
      <c r="AV77" s="1314"/>
      <c r="AW77" s="1314"/>
      <c r="AX77" s="1314"/>
      <c r="AY77" s="1314"/>
      <c r="AZ77" s="1314"/>
      <c r="BA77" s="1314"/>
      <c r="BB77" s="1312" t="s">
        <v>635</v>
      </c>
      <c r="BC77" s="1312"/>
      <c r="BD77" s="1312"/>
      <c r="BE77" s="1312"/>
      <c r="BF77" s="1312"/>
      <c r="BG77" s="1312"/>
      <c r="BH77" s="1312"/>
      <c r="BI77" s="1312"/>
      <c r="BJ77" s="1312"/>
      <c r="BK77" s="1312"/>
      <c r="BL77" s="1312"/>
      <c r="BM77" s="1312"/>
      <c r="BN77" s="1312"/>
      <c r="BO77" s="1312"/>
      <c r="BP77" s="1309">
        <v>32.799999999999997</v>
      </c>
      <c r="BQ77" s="1309"/>
      <c r="BR77" s="1309"/>
      <c r="BS77" s="1309"/>
      <c r="BT77" s="1309"/>
      <c r="BU77" s="1309"/>
      <c r="BV77" s="1309"/>
      <c r="BW77" s="1309"/>
      <c r="BX77" s="1309">
        <v>54.6</v>
      </c>
      <c r="BY77" s="1309"/>
      <c r="BZ77" s="1309"/>
      <c r="CA77" s="1309"/>
      <c r="CB77" s="1309"/>
      <c r="CC77" s="1309"/>
      <c r="CD77" s="1309"/>
      <c r="CE77" s="1309"/>
      <c r="CF77" s="1309">
        <v>53.2</v>
      </c>
      <c r="CG77" s="1309"/>
      <c r="CH77" s="1309"/>
      <c r="CI77" s="1309"/>
      <c r="CJ77" s="1309"/>
      <c r="CK77" s="1309"/>
      <c r="CL77" s="1309"/>
      <c r="CM77" s="1309"/>
      <c r="CN77" s="1309">
        <v>47.9</v>
      </c>
      <c r="CO77" s="1309"/>
      <c r="CP77" s="1309"/>
      <c r="CQ77" s="1309"/>
      <c r="CR77" s="1309"/>
      <c r="CS77" s="1309"/>
      <c r="CT77" s="1309"/>
      <c r="CU77" s="1309"/>
      <c r="CV77" s="1309">
        <v>49</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640</v>
      </c>
      <c r="BC79" s="1312"/>
      <c r="BD79" s="1312"/>
      <c r="BE79" s="1312"/>
      <c r="BF79" s="1312"/>
      <c r="BG79" s="1312"/>
      <c r="BH79" s="1312"/>
      <c r="BI79" s="1312"/>
      <c r="BJ79" s="1312"/>
      <c r="BK79" s="1312"/>
      <c r="BL79" s="1312"/>
      <c r="BM79" s="1312"/>
      <c r="BN79" s="1312"/>
      <c r="BO79" s="1312"/>
      <c r="BP79" s="1309">
        <v>9.5</v>
      </c>
      <c r="BQ79" s="1309"/>
      <c r="BR79" s="1309"/>
      <c r="BS79" s="1309"/>
      <c r="BT79" s="1309"/>
      <c r="BU79" s="1309"/>
      <c r="BV79" s="1309"/>
      <c r="BW79" s="1309"/>
      <c r="BX79" s="1309">
        <v>10</v>
      </c>
      <c r="BY79" s="1309"/>
      <c r="BZ79" s="1309"/>
      <c r="CA79" s="1309"/>
      <c r="CB79" s="1309"/>
      <c r="CC79" s="1309"/>
      <c r="CD79" s="1309"/>
      <c r="CE79" s="1309"/>
      <c r="CF79" s="1309">
        <v>9.8000000000000007</v>
      </c>
      <c r="CG79" s="1309"/>
      <c r="CH79" s="1309"/>
      <c r="CI79" s="1309"/>
      <c r="CJ79" s="1309"/>
      <c r="CK79" s="1309"/>
      <c r="CL79" s="1309"/>
      <c r="CM79" s="1309"/>
      <c r="CN79" s="1309">
        <v>9.6</v>
      </c>
      <c r="CO79" s="1309"/>
      <c r="CP79" s="1309"/>
      <c r="CQ79" s="1309"/>
      <c r="CR79" s="1309"/>
      <c r="CS79" s="1309"/>
      <c r="CT79" s="1309"/>
      <c r="CU79" s="1309"/>
      <c r="CV79" s="1309">
        <v>9.5</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6mJeVr7j3hcWXpun5YFgTYrNY0nBndH3Z5Str3bDp1LbQcZd4h1g44nSWouphSyVz3aQQnlYspiOLi8CFqUbNg==" saltValue="Ih07n3guRM15hLhKG94Zp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3" zoomScale="55" zoomScaleNormal="55" zoomScaleSheetLayoutView="70" workbookViewId="0">
      <selection activeCell="BJ37" sqref="BJ3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526</v>
      </c>
    </row>
  </sheetData>
  <sheetProtection algorithmName="SHA-512" hashValue="3Dn4b6NcZ4VVM5Xl/dA0AtTamH+DWhpW5f4czMoUT0o5jG1RmKUVeavQpsh08/644rHyBBmZ9dJelygztvaOdw==" saltValue="//XqifiYwMcE9sjg+Cyiv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C87" zoomScale="55" zoomScaleNormal="55" zoomScaleSheetLayoutView="55" workbookViewId="0">
      <selection activeCell="BJ37" sqref="BJ3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526</v>
      </c>
    </row>
  </sheetData>
  <sheetProtection algorithmName="SHA-512" hashValue="X8mnNDosstKhfH2R6SMhTCj2siq31sCP8iIJu2voIXn5LtqHgx/NQdf0bvpQPOuvnWanV5B15G0Ljw1Og814CQ==" saltValue="55qNsOcqB6xYHG7tAo4l2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577</v>
      </c>
      <c r="G2" s="157"/>
      <c r="H2" s="158"/>
    </row>
    <row r="3" spans="1:8" x14ac:dyDescent="0.15">
      <c r="A3" s="154" t="s">
        <v>570</v>
      </c>
      <c r="B3" s="159"/>
      <c r="C3" s="160"/>
      <c r="D3" s="161">
        <v>141569</v>
      </c>
      <c r="E3" s="162"/>
      <c r="F3" s="163">
        <v>87974</v>
      </c>
      <c r="G3" s="164"/>
      <c r="H3" s="165"/>
    </row>
    <row r="4" spans="1:8" x14ac:dyDescent="0.15">
      <c r="A4" s="166"/>
      <c r="B4" s="167"/>
      <c r="C4" s="168"/>
      <c r="D4" s="169">
        <v>65523</v>
      </c>
      <c r="E4" s="170"/>
      <c r="F4" s="171">
        <v>48183</v>
      </c>
      <c r="G4" s="172"/>
      <c r="H4" s="173"/>
    </row>
    <row r="5" spans="1:8" x14ac:dyDescent="0.15">
      <c r="A5" s="154" t="s">
        <v>572</v>
      </c>
      <c r="B5" s="159"/>
      <c r="C5" s="160"/>
      <c r="D5" s="161">
        <v>167162</v>
      </c>
      <c r="E5" s="162"/>
      <c r="F5" s="163">
        <v>83280</v>
      </c>
      <c r="G5" s="164"/>
      <c r="H5" s="165"/>
    </row>
    <row r="6" spans="1:8" x14ac:dyDescent="0.15">
      <c r="A6" s="166"/>
      <c r="B6" s="167"/>
      <c r="C6" s="168"/>
      <c r="D6" s="169">
        <v>78280</v>
      </c>
      <c r="E6" s="170"/>
      <c r="F6" s="171">
        <v>43123</v>
      </c>
      <c r="G6" s="172"/>
      <c r="H6" s="173"/>
    </row>
    <row r="7" spans="1:8" x14ac:dyDescent="0.15">
      <c r="A7" s="154" t="s">
        <v>573</v>
      </c>
      <c r="B7" s="159"/>
      <c r="C7" s="160"/>
      <c r="D7" s="161">
        <v>115626</v>
      </c>
      <c r="E7" s="162"/>
      <c r="F7" s="163">
        <v>88968</v>
      </c>
      <c r="G7" s="164"/>
      <c r="H7" s="165"/>
    </row>
    <row r="8" spans="1:8" x14ac:dyDescent="0.15">
      <c r="A8" s="166"/>
      <c r="B8" s="167"/>
      <c r="C8" s="168"/>
      <c r="D8" s="169">
        <v>62383</v>
      </c>
      <c r="E8" s="170"/>
      <c r="F8" s="171">
        <v>45482</v>
      </c>
      <c r="G8" s="172"/>
      <c r="H8" s="173"/>
    </row>
    <row r="9" spans="1:8" x14ac:dyDescent="0.15">
      <c r="A9" s="154" t="s">
        <v>574</v>
      </c>
      <c r="B9" s="159"/>
      <c r="C9" s="160"/>
      <c r="D9" s="161">
        <v>124859</v>
      </c>
      <c r="E9" s="162"/>
      <c r="F9" s="163">
        <v>85173</v>
      </c>
      <c r="G9" s="164"/>
      <c r="H9" s="165"/>
    </row>
    <row r="10" spans="1:8" x14ac:dyDescent="0.15">
      <c r="A10" s="166"/>
      <c r="B10" s="167"/>
      <c r="C10" s="168"/>
      <c r="D10" s="169">
        <v>69257</v>
      </c>
      <c r="E10" s="170"/>
      <c r="F10" s="171">
        <v>43913</v>
      </c>
      <c r="G10" s="172"/>
      <c r="H10" s="173"/>
    </row>
    <row r="11" spans="1:8" x14ac:dyDescent="0.15">
      <c r="A11" s="154" t="s">
        <v>575</v>
      </c>
      <c r="B11" s="159"/>
      <c r="C11" s="160"/>
      <c r="D11" s="161">
        <v>90700</v>
      </c>
      <c r="E11" s="162"/>
      <c r="F11" s="163">
        <v>94081</v>
      </c>
      <c r="G11" s="164"/>
      <c r="H11" s="165"/>
    </row>
    <row r="12" spans="1:8" x14ac:dyDescent="0.15">
      <c r="A12" s="166"/>
      <c r="B12" s="167"/>
      <c r="C12" s="174"/>
      <c r="D12" s="169">
        <v>66933</v>
      </c>
      <c r="E12" s="170"/>
      <c r="F12" s="171">
        <v>48949</v>
      </c>
      <c r="G12" s="172"/>
      <c r="H12" s="173"/>
    </row>
    <row r="13" spans="1:8" x14ac:dyDescent="0.15">
      <c r="A13" s="154"/>
      <c r="B13" s="159"/>
      <c r="C13" s="175"/>
      <c r="D13" s="176">
        <v>127983</v>
      </c>
      <c r="E13" s="177"/>
      <c r="F13" s="178">
        <v>87895</v>
      </c>
      <c r="G13" s="179"/>
      <c r="H13" s="165"/>
    </row>
    <row r="14" spans="1:8" x14ac:dyDescent="0.15">
      <c r="A14" s="166"/>
      <c r="B14" s="167"/>
      <c r="C14" s="168"/>
      <c r="D14" s="169">
        <v>68475</v>
      </c>
      <c r="E14" s="170"/>
      <c r="F14" s="171">
        <v>45930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3.92</v>
      </c>
      <c r="C19" s="180">
        <f>ROUND(VALUE(SUBSTITUTE(実質収支比率等に係る経年分析!G$48,"▲","-")),2)</f>
        <v>4.2300000000000004</v>
      </c>
      <c r="D19" s="180">
        <f>ROUND(VALUE(SUBSTITUTE(実質収支比率等に係る経年分析!H$48,"▲","-")),2)</f>
        <v>2.99</v>
      </c>
      <c r="E19" s="180">
        <f>ROUND(VALUE(SUBSTITUTE(実質収支比率等に係る経年分析!I$48,"▲","-")),2)</f>
        <v>5.3</v>
      </c>
      <c r="F19" s="180">
        <f>ROUND(VALUE(SUBSTITUTE(実質収支比率等に係る経年分析!J$48,"▲","-")),2)</f>
        <v>5.27</v>
      </c>
    </row>
    <row r="20" spans="1:11" x14ac:dyDescent="0.15">
      <c r="A20" s="180" t="s">
        <v>55</v>
      </c>
      <c r="B20" s="180">
        <f>ROUND(VALUE(SUBSTITUTE(実質収支比率等に係る経年分析!F$47,"▲","-")),2)</f>
        <v>18.489999999999998</v>
      </c>
      <c r="C20" s="180">
        <f>ROUND(VALUE(SUBSTITUTE(実質収支比率等に係る経年分析!G$47,"▲","-")),2)</f>
        <v>19.18</v>
      </c>
      <c r="D20" s="180">
        <f>ROUND(VALUE(SUBSTITUTE(実質収支比率等に係る経年分析!H$47,"▲","-")),2)</f>
        <v>21.57</v>
      </c>
      <c r="E20" s="180">
        <f>ROUND(VALUE(SUBSTITUTE(実質収支比率等に係る経年分析!I$47,"▲","-")),2)</f>
        <v>7.84</v>
      </c>
      <c r="F20" s="180">
        <f>ROUND(VALUE(SUBSTITUTE(実質収支比率等に係る経年分析!J$47,"▲","-")),2)</f>
        <v>7.2</v>
      </c>
    </row>
    <row r="21" spans="1:11" x14ac:dyDescent="0.15">
      <c r="A21" s="180" t="s">
        <v>56</v>
      </c>
      <c r="B21" s="180">
        <f>IF(ISNUMBER(VALUE(SUBSTITUTE(実質収支比率等に係る経年分析!F$49,"▲","-"))),ROUND(VALUE(SUBSTITUTE(実質収支比率等に係る経年分析!F$49,"▲","-")),2),NA())</f>
        <v>1.47</v>
      </c>
      <c r="C21" s="180">
        <f>IF(ISNUMBER(VALUE(SUBSTITUTE(実質収支比率等に係る経年分析!G$49,"▲","-"))),ROUND(VALUE(SUBSTITUTE(実質収支比率等に係る経年分析!G$49,"▲","-")),2),NA())</f>
        <v>-0.24</v>
      </c>
      <c r="D21" s="180">
        <f>IF(ISNUMBER(VALUE(SUBSTITUTE(実質収支比率等に係る経年分析!H$49,"▲","-"))),ROUND(VALUE(SUBSTITUTE(実質収支比率等に係る経年分析!H$49,"▲","-")),2),NA())</f>
        <v>0.54</v>
      </c>
      <c r="E21" s="180">
        <f>IF(ISNUMBER(VALUE(SUBSTITUTE(実質収支比率等に係る経年分析!I$49,"▲","-"))),ROUND(VALUE(SUBSTITUTE(実質収支比率等に係る経年分析!I$49,"▲","-")),2),NA())</f>
        <v>-11.61</v>
      </c>
      <c r="F21" s="180">
        <f>IF(ISNUMBER(VALUE(SUBSTITUTE(実質収支比率等に係る経年分析!J$49,"▲","-"))),ROUND(VALUE(SUBSTITUTE(実質収支比率等に係る経年分析!J$49,"▲","-")),2),NA())</f>
        <v>-0.93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7.0000000000000007E-2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高梁市地域開発事業特別会計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0.23</v>
      </c>
    </row>
    <row r="30" spans="1:11" x14ac:dyDescent="0.15">
      <c r="A30" s="181" t="str">
        <f>IF(連結実質赤字比率に係る赤字・黒字の構成分析!C$40="",NA(),連結実質赤字比率に係る赤字・黒字の構成分析!C$40)</f>
        <v>高梁市介護保険特別会計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0.28000000000000003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0.43</v>
      </c>
    </row>
    <row r="31" spans="1:11" x14ac:dyDescent="0.15">
      <c r="A31" s="181" t="str">
        <f>IF(連結実質赤字比率に係る赤字・黒字の構成分析!C$39="",NA(),連結実質赤字比率に係る赤字・黒字の構成分析!C$39)</f>
        <v>高梁市下水道事業特別会計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0.45</v>
      </c>
    </row>
    <row r="32" spans="1:11" x14ac:dyDescent="0.15">
      <c r="A32" s="181" t="str">
        <f>IF(連結実質赤字比率に係る赤字・黒字の構成分析!C$38="",NA(),連結実質赤字比率に係る赤字・黒字の構成分析!C$38)</f>
        <v>高梁市国民健康保険特別会計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0.69</v>
      </c>
    </row>
    <row r="33" spans="1:16" x14ac:dyDescent="0.15">
      <c r="A33" s="181" t="str">
        <f>IF(連結実質赤字比率に係る赤字・黒字の構成分析!C$37="",NA(),連結実質赤字比率に係る赤字・黒字の構成分析!C$37)</f>
        <v>高梁市水道事業特別会計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4.53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5.07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5.28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5.3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5.59</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4.4000000000000004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4.72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3.48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5.79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5.77</v>
      </c>
    </row>
    <row r="35" spans="1:16" x14ac:dyDescent="0.15">
      <c r="A35" s="181" t="str">
        <f>IF(連結実質赤字比率に係る赤字・黒字の構成分析!C$35="",NA(),連結実質赤字比率に係る赤字・黒字の構成分析!C$35)</f>
        <v>高梁市国民健康保険成羽病院事業会計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9.66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10.01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10.15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10.18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10.74</v>
      </c>
    </row>
    <row r="36" spans="1:16" x14ac:dyDescent="0.15">
      <c r="A36" s="181" t="str">
        <f>IF(連結実質赤字比率に係る赤字・黒字の構成分析!C$34="",NA(),連結実質赤字比率に係る赤字・黒字の構成分析!C$34)</f>
        <v>高梁市住宅新築資金等貸付事業特別会計</v>
      </c>
      <c r="B36" s="181">
        <f>IF(ROUND(VALUE(SUBSTITUTE(連結実質赤字比率に係る赤字・黒字の構成分析!F$34,"▲", "-")), 2) &lt; 0, ABS(ROUND(VALUE(SUBSTITUTE(連結実質赤字比率に係る赤字・黒字の構成分析!F$34,"▲", "-")), 2)), NA())</f>
        <v>0.49</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0.51</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0.52</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0.51</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0.51</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3340</v>
      </c>
      <c r="E42" s="182"/>
      <c r="F42" s="182"/>
      <c r="G42" s="182">
        <f>'実質公債費比率（分子）の構造'!L$52</f>
        <v>3186</v>
      </c>
      <c r="H42" s="182"/>
      <c r="I42" s="182"/>
      <c r="J42" s="182">
        <f>'実質公債費比率（分子）の構造'!M$52</f>
        <v>3251</v>
      </c>
      <c r="K42" s="182"/>
      <c r="L42" s="182"/>
      <c r="M42" s="182">
        <f>'実質公債費比率（分子）の構造'!N$52</f>
        <v>3243</v>
      </c>
      <c r="N42" s="182"/>
      <c r="O42" s="182"/>
      <c r="P42" s="182">
        <f>'実質公債費比率（分子）の構造'!O$52</f>
        <v>3183</v>
      </c>
    </row>
    <row r="43" spans="1:16" x14ac:dyDescent="0.15">
      <c r="A43" s="182" t="s">
        <v>64</v>
      </c>
      <c r="B43" s="182">
        <f>'実質公債費比率（分子）の構造'!K$51</f>
        <v>4</v>
      </c>
      <c r="C43" s="182"/>
      <c r="D43" s="182"/>
      <c r="E43" s="182">
        <f>'実質公債費比率（分子）の構造'!L$51</f>
        <v>1</v>
      </c>
      <c r="F43" s="182"/>
      <c r="G43" s="182"/>
      <c r="H43" s="182">
        <f>'実質公債費比率（分子）の構造'!M$51</f>
        <v>0</v>
      </c>
      <c r="I43" s="182"/>
      <c r="J43" s="182"/>
      <c r="K43" s="182">
        <f>'実質公債費比率（分子）の構造'!N$51</f>
        <v>2</v>
      </c>
      <c r="L43" s="182"/>
      <c r="M43" s="182"/>
      <c r="N43" s="182">
        <f>'実質公債費比率（分子）の構造'!O$51</f>
        <v>1</v>
      </c>
      <c r="O43" s="182"/>
      <c r="P43" s="182"/>
    </row>
    <row r="44" spans="1:16" x14ac:dyDescent="0.15">
      <c r="A44" s="182" t="s">
        <v>65</v>
      </c>
      <c r="B44" s="182">
        <f>'実質公債費比率（分子）の構造'!K$50</f>
        <v>36</v>
      </c>
      <c r="C44" s="182"/>
      <c r="D44" s="182"/>
      <c r="E44" s="182">
        <f>'実質公債費比率（分子）の構造'!L$50</f>
        <v>56</v>
      </c>
      <c r="F44" s="182"/>
      <c r="G44" s="182"/>
      <c r="H44" s="182">
        <f>'実質公債費比率（分子）の構造'!M$50</f>
        <v>13</v>
      </c>
      <c r="I44" s="182"/>
      <c r="J44" s="182"/>
      <c r="K44" s="182">
        <f>'実質公債費比率（分子）の構造'!N$50</f>
        <v>14</v>
      </c>
      <c r="L44" s="182"/>
      <c r="M44" s="182"/>
      <c r="N44" s="182">
        <f>'実質公債費比率（分子）の構造'!O$50</f>
        <v>38</v>
      </c>
      <c r="O44" s="182"/>
      <c r="P44" s="182"/>
    </row>
    <row r="45" spans="1:16" x14ac:dyDescent="0.15">
      <c r="A45" s="182" t="s">
        <v>66</v>
      </c>
      <c r="B45" s="182">
        <f>'実質公債費比率（分子）の構造'!K$49</f>
        <v>31</v>
      </c>
      <c r="C45" s="182"/>
      <c r="D45" s="182"/>
      <c r="E45" s="182">
        <f>'実質公債費比率（分子）の構造'!L$49</f>
        <v>31</v>
      </c>
      <c r="F45" s="182"/>
      <c r="G45" s="182"/>
      <c r="H45" s="182">
        <f>'実質公債費比率（分子）の構造'!M$49</f>
        <v>31</v>
      </c>
      <c r="I45" s="182"/>
      <c r="J45" s="182"/>
      <c r="K45" s="182">
        <f>'実質公債費比率（分子）の構造'!N$49</f>
        <v>21</v>
      </c>
      <c r="L45" s="182"/>
      <c r="M45" s="182"/>
      <c r="N45" s="182">
        <f>'実質公債費比率（分子）の構造'!O$49</f>
        <v>21</v>
      </c>
      <c r="O45" s="182"/>
      <c r="P45" s="182"/>
    </row>
    <row r="46" spans="1:16" x14ac:dyDescent="0.15">
      <c r="A46" s="182" t="s">
        <v>67</v>
      </c>
      <c r="B46" s="182">
        <f>'実質公債費比率（分子）の構造'!K$48</f>
        <v>968</v>
      </c>
      <c r="C46" s="182"/>
      <c r="D46" s="182"/>
      <c r="E46" s="182">
        <f>'実質公債費比率（分子）の構造'!L$48</f>
        <v>941</v>
      </c>
      <c r="F46" s="182"/>
      <c r="G46" s="182"/>
      <c r="H46" s="182">
        <f>'実質公債費比率（分子）の構造'!M$48</f>
        <v>899</v>
      </c>
      <c r="I46" s="182"/>
      <c r="J46" s="182"/>
      <c r="K46" s="182">
        <f>'実質公債費比率（分子）の構造'!N$48</f>
        <v>869</v>
      </c>
      <c r="L46" s="182"/>
      <c r="M46" s="182"/>
      <c r="N46" s="182">
        <f>'実質公債費比率（分子）の構造'!O$48</f>
        <v>899</v>
      </c>
      <c r="O46" s="182"/>
      <c r="P46" s="182"/>
    </row>
    <row r="47" spans="1:16" x14ac:dyDescent="0.15">
      <c r="A47" s="182" t="s">
        <v>68</v>
      </c>
      <c r="B47" s="182">
        <f>'実質公債費比率（分子）の構造'!K$47</f>
        <v>1</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3561</v>
      </c>
      <c r="C49" s="182"/>
      <c r="D49" s="182"/>
      <c r="E49" s="182">
        <f>'実質公債費比率（分子）の構造'!L$45</f>
        <v>3517</v>
      </c>
      <c r="F49" s="182"/>
      <c r="G49" s="182"/>
      <c r="H49" s="182">
        <f>'実質公債費比率（分子）の構造'!M$45</f>
        <v>3640</v>
      </c>
      <c r="I49" s="182"/>
      <c r="J49" s="182"/>
      <c r="K49" s="182">
        <f>'実質公債費比率（分子）の構造'!N$45</f>
        <v>3664</v>
      </c>
      <c r="L49" s="182"/>
      <c r="M49" s="182"/>
      <c r="N49" s="182">
        <f>'実質公債費比率（分子）の構造'!O$45</f>
        <v>3566</v>
      </c>
      <c r="O49" s="182"/>
      <c r="P49" s="182"/>
    </row>
    <row r="50" spans="1:16" x14ac:dyDescent="0.15">
      <c r="A50" s="182" t="s">
        <v>71</v>
      </c>
      <c r="B50" s="182" t="e">
        <f>NA()</f>
        <v>#N/A</v>
      </c>
      <c r="C50" s="182">
        <f>IF(ISNUMBER('実質公債費比率（分子）の構造'!K$53),'実質公債費比率（分子）の構造'!K$53,NA())</f>
        <v>1261</v>
      </c>
      <c r="D50" s="182" t="e">
        <f>NA()</f>
        <v>#N/A</v>
      </c>
      <c r="E50" s="182" t="e">
        <f>NA()</f>
        <v>#N/A</v>
      </c>
      <c r="F50" s="182">
        <f>IF(ISNUMBER('実質公債費比率（分子）の構造'!L$53),'実質公債費比率（分子）の構造'!L$53,NA())</f>
        <v>1360</v>
      </c>
      <c r="G50" s="182" t="e">
        <f>NA()</f>
        <v>#N/A</v>
      </c>
      <c r="H50" s="182" t="e">
        <f>NA()</f>
        <v>#N/A</v>
      </c>
      <c r="I50" s="182">
        <f>IF(ISNUMBER('実質公債費比率（分子）の構造'!M$53),'実質公債費比率（分子）の構造'!M$53,NA())</f>
        <v>1332</v>
      </c>
      <c r="J50" s="182" t="e">
        <f>NA()</f>
        <v>#N/A</v>
      </c>
      <c r="K50" s="182" t="e">
        <f>NA()</f>
        <v>#N/A</v>
      </c>
      <c r="L50" s="182">
        <f>IF(ISNUMBER('実質公債費比率（分子）の構造'!N$53),'実質公債費比率（分子）の構造'!N$53,NA())</f>
        <v>1327</v>
      </c>
      <c r="M50" s="182" t="e">
        <f>NA()</f>
        <v>#N/A</v>
      </c>
      <c r="N50" s="182" t="e">
        <f>NA()</f>
        <v>#N/A</v>
      </c>
      <c r="O50" s="182">
        <f>IF(ISNUMBER('実質公債費比率（分子）の構造'!O$53),'実質公債費比率（分子）の構造'!O$53,NA())</f>
        <v>1342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28099</v>
      </c>
      <c r="E56" s="181"/>
      <c r="F56" s="181"/>
      <c r="G56" s="181">
        <f>'将来負担比率（分子）の構造'!J$52</f>
        <v>28095</v>
      </c>
      <c r="H56" s="181"/>
      <c r="I56" s="181"/>
      <c r="J56" s="181">
        <f>'将来負担比率（分子）の構造'!K$52</f>
        <v>27870</v>
      </c>
      <c r="K56" s="181"/>
      <c r="L56" s="181"/>
      <c r="M56" s="181">
        <f>'将来負担比率（分子）の構造'!L$52</f>
        <v>28683</v>
      </c>
      <c r="N56" s="181"/>
      <c r="O56" s="181"/>
      <c r="P56" s="181">
        <f>'将来負担比率（分子）の構造'!M$52</f>
        <v>29139</v>
      </c>
    </row>
    <row r="57" spans="1:16" x14ac:dyDescent="0.15">
      <c r="A57" s="181" t="s">
        <v>42</v>
      </c>
      <c r="B57" s="181"/>
      <c r="C57" s="181"/>
      <c r="D57" s="181">
        <f>'将来負担比率（分子）の構造'!I$51</f>
        <v>1732</v>
      </c>
      <c r="E57" s="181"/>
      <c r="F57" s="181"/>
      <c r="G57" s="181">
        <f>'将来負担比率（分子）の構造'!J$51</f>
        <v>1667</v>
      </c>
      <c r="H57" s="181"/>
      <c r="I57" s="181"/>
      <c r="J57" s="181">
        <f>'将来負担比率（分子）の構造'!K$51</f>
        <v>1896</v>
      </c>
      <c r="K57" s="181"/>
      <c r="L57" s="181"/>
      <c r="M57" s="181">
        <f>'将来負担比率（分子）の構造'!L$51</f>
        <v>1710</v>
      </c>
      <c r="N57" s="181"/>
      <c r="O57" s="181"/>
      <c r="P57" s="181">
        <f>'将来負担比率（分子）の構造'!M$51</f>
        <v>1544</v>
      </c>
    </row>
    <row r="58" spans="1:16" x14ac:dyDescent="0.15">
      <c r="A58" s="181" t="s">
        <v>41</v>
      </c>
      <c r="B58" s="181"/>
      <c r="C58" s="181"/>
      <c r="D58" s="181">
        <f>'将来負担比率（分子）の構造'!I$50</f>
        <v>7961</v>
      </c>
      <c r="E58" s="181"/>
      <c r="F58" s="181"/>
      <c r="G58" s="181">
        <f>'将来負担比率（分子）の構造'!J$50</f>
        <v>7220</v>
      </c>
      <c r="H58" s="181"/>
      <c r="I58" s="181"/>
      <c r="J58" s="181">
        <f>'将来負担比率（分子）の構造'!K$50</f>
        <v>6861</v>
      </c>
      <c r="K58" s="181"/>
      <c r="L58" s="181"/>
      <c r="M58" s="181">
        <f>'将来負担比率（分子）の構造'!L$50</f>
        <v>6408</v>
      </c>
      <c r="N58" s="181"/>
      <c r="O58" s="181"/>
      <c r="P58" s="181">
        <f>'将来負担比率（分子）の構造'!M$50</f>
        <v>6951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v>
      </c>
      <c r="C61" s="181"/>
      <c r="D61" s="181"/>
      <c r="E61" s="181">
        <f>'将来負担比率（分子）の構造'!J$46</f>
        <v>1</v>
      </c>
      <c r="F61" s="181"/>
      <c r="G61" s="181"/>
      <c r="H61" s="181">
        <f>'将来負担比率（分子）の構造'!K$46</f>
        <v>2</v>
      </c>
      <c r="I61" s="181"/>
      <c r="J61" s="181"/>
      <c r="K61" s="181">
        <f>'将来負担比率（分子）の構造'!L$46</f>
        <v>1</v>
      </c>
      <c r="L61" s="181"/>
      <c r="M61" s="181"/>
      <c r="N61" s="181" t="str">
        <f>'将来負担比率（分子）の構造'!M$46</f>
        <v>-</v>
      </c>
      <c r="O61" s="181"/>
      <c r="P61" s="181"/>
    </row>
    <row r="62" spans="1:16" x14ac:dyDescent="0.15">
      <c r="A62" s="181" t="s">
        <v>35</v>
      </c>
      <c r="B62" s="181">
        <f>'将来負担比率（分子）の構造'!I$45</f>
        <v>4212</v>
      </c>
      <c r="C62" s="181"/>
      <c r="D62" s="181"/>
      <c r="E62" s="181">
        <f>'将来負担比率（分子）の構造'!J$45</f>
        <v>4258</v>
      </c>
      <c r="F62" s="181"/>
      <c r="G62" s="181"/>
      <c r="H62" s="181">
        <f>'将来負担比率（分子）の構造'!K$45</f>
        <v>4314</v>
      </c>
      <c r="I62" s="181"/>
      <c r="J62" s="181"/>
      <c r="K62" s="181">
        <f>'将来負担比率（分子）の構造'!L$45</f>
        <v>4138</v>
      </c>
      <c r="L62" s="181"/>
      <c r="M62" s="181"/>
      <c r="N62" s="181">
        <f>'将来負担比率（分子）の構造'!M$45</f>
        <v>4156</v>
      </c>
      <c r="O62" s="181"/>
      <c r="P62" s="181"/>
    </row>
    <row r="63" spans="1:16" x14ac:dyDescent="0.15">
      <c r="A63" s="181" t="s">
        <v>34</v>
      </c>
      <c r="B63" s="181">
        <f>'将来負担比率（分子）の構造'!I$44</f>
        <v>335</v>
      </c>
      <c r="C63" s="181"/>
      <c r="D63" s="181"/>
      <c r="E63" s="181">
        <f>'将来負担比率（分子）の構造'!J$44</f>
        <v>310</v>
      </c>
      <c r="F63" s="181"/>
      <c r="G63" s="181"/>
      <c r="H63" s="181">
        <f>'将来負担比率（分子）の構造'!K$44</f>
        <v>285</v>
      </c>
      <c r="I63" s="181"/>
      <c r="J63" s="181"/>
      <c r="K63" s="181">
        <f>'将来負担比率（分子）の構造'!L$44</f>
        <v>270</v>
      </c>
      <c r="L63" s="181"/>
      <c r="M63" s="181"/>
      <c r="N63" s="181">
        <f>'将来負担比率（分子）の構造'!M$44</f>
        <v>320</v>
      </c>
      <c r="O63" s="181"/>
      <c r="P63" s="181"/>
    </row>
    <row r="64" spans="1:16" x14ac:dyDescent="0.15">
      <c r="A64" s="181" t="s">
        <v>33</v>
      </c>
      <c r="B64" s="181">
        <f>'将来負担比率（分子）の構造'!I$43</f>
        <v>10394</v>
      </c>
      <c r="C64" s="181"/>
      <c r="D64" s="181"/>
      <c r="E64" s="181">
        <f>'将来負担比率（分子）の構造'!J$43</f>
        <v>10178</v>
      </c>
      <c r="F64" s="181"/>
      <c r="G64" s="181"/>
      <c r="H64" s="181">
        <f>'将来負担比率（分子）の構造'!K$43</f>
        <v>9745</v>
      </c>
      <c r="I64" s="181"/>
      <c r="J64" s="181"/>
      <c r="K64" s="181">
        <f>'将来負担比率（分子）の構造'!L$43</f>
        <v>9293</v>
      </c>
      <c r="L64" s="181"/>
      <c r="M64" s="181"/>
      <c r="N64" s="181">
        <f>'将来負担比率（分子）の構造'!M$43</f>
        <v>8607</v>
      </c>
      <c r="O64" s="181"/>
      <c r="P64" s="181"/>
    </row>
    <row r="65" spans="1:16" x14ac:dyDescent="0.15">
      <c r="A65" s="181" t="s">
        <v>32</v>
      </c>
      <c r="B65" s="181">
        <f>'将来負担比率（分子）の構造'!I$42</f>
        <v>49</v>
      </c>
      <c r="C65" s="181"/>
      <c r="D65" s="181"/>
      <c r="E65" s="181">
        <f>'将来負担比率（分子）の構造'!J$42</f>
        <v>47</v>
      </c>
      <c r="F65" s="181"/>
      <c r="G65" s="181"/>
      <c r="H65" s="181">
        <f>'将来負担比率（分子）の構造'!K$42</f>
        <v>24</v>
      </c>
      <c r="I65" s="181"/>
      <c r="J65" s="181"/>
      <c r="K65" s="181">
        <f>'将来負担比率（分子）の構造'!L$42</f>
        <v>23</v>
      </c>
      <c r="L65" s="181"/>
      <c r="M65" s="181"/>
      <c r="N65" s="181">
        <f>'将来負担比率（分子）の構造'!M$42</f>
        <v>25</v>
      </c>
      <c r="O65" s="181"/>
      <c r="P65" s="181"/>
    </row>
    <row r="66" spans="1:16" x14ac:dyDescent="0.15">
      <c r="A66" s="181" t="s">
        <v>31</v>
      </c>
      <c r="B66" s="181">
        <f>'将来負担比率（分子）の構造'!I$41</f>
        <v>31814</v>
      </c>
      <c r="C66" s="181"/>
      <c r="D66" s="181"/>
      <c r="E66" s="181">
        <f>'将来負担比率（分子）の構造'!J$41</f>
        <v>32165</v>
      </c>
      <c r="F66" s="181"/>
      <c r="G66" s="181"/>
      <c r="H66" s="181">
        <f>'将来負担比率（分子）の構造'!K$41</f>
        <v>31737</v>
      </c>
      <c r="I66" s="181"/>
      <c r="J66" s="181"/>
      <c r="K66" s="181">
        <f>'将来負担比率（分子）の構造'!L$41</f>
        <v>33082</v>
      </c>
      <c r="L66" s="181"/>
      <c r="M66" s="181"/>
      <c r="N66" s="181">
        <f>'将来負担比率（分子）の構造'!M$41</f>
        <v>32942</v>
      </c>
      <c r="O66" s="181"/>
      <c r="P66" s="181"/>
    </row>
    <row r="67" spans="1:16" x14ac:dyDescent="0.15">
      <c r="A67" s="181" t="s">
        <v>75</v>
      </c>
      <c r="B67" s="181" t="e">
        <f>NA()</f>
        <v>#N/A</v>
      </c>
      <c r="C67" s="181">
        <f>IF(ISNUMBER('将来負担比率（分子）の構造'!I$53), IF('将来負担比率（分子）の構造'!I$53 &lt; 0, 0, '将来負担比率（分子）の構造'!I$53), NA())</f>
        <v>9014</v>
      </c>
      <c r="D67" s="181" t="e">
        <f>NA()</f>
        <v>#N/A</v>
      </c>
      <c r="E67" s="181" t="e">
        <f>NA()</f>
        <v>#N/A</v>
      </c>
      <c r="F67" s="181">
        <f>IF(ISNUMBER('将来負担比率（分子）の構造'!J$53), IF('将来負担比率（分子）の構造'!J$53 &lt; 0, 0, '将来負担比率（分子）の構造'!J$53), NA())</f>
        <v>9977</v>
      </c>
      <c r="G67" s="181" t="e">
        <f>NA()</f>
        <v>#N/A</v>
      </c>
      <c r="H67" s="181" t="e">
        <f>NA()</f>
        <v>#N/A</v>
      </c>
      <c r="I67" s="181">
        <f>IF(ISNUMBER('将来負担比率（分子）の構造'!K$53), IF('将来負担比率（分子）の構造'!K$53 &lt; 0, 0, '将来負担比率（分子）の構造'!K$53), NA())</f>
        <v>9481</v>
      </c>
      <c r="J67" s="181" t="e">
        <f>NA()</f>
        <v>#N/A</v>
      </c>
      <c r="K67" s="181" t="e">
        <f>NA()</f>
        <v>#N/A</v>
      </c>
      <c r="L67" s="181">
        <f>IF(ISNUMBER('将来負担比率（分子）の構造'!L$53), IF('将来負担比率（分子）の構造'!L$53 &lt; 0, 0, '将来負担比率（分子）の構造'!L$53), NA())</f>
        <v>10005</v>
      </c>
      <c r="M67" s="181" t="e">
        <f>NA()</f>
        <v>#N/A</v>
      </c>
      <c r="N67" s="181" t="e">
        <f>NA()</f>
        <v>#N/A</v>
      </c>
      <c r="O67" s="181">
        <f>IF(ISNUMBER('将来負担比率（分子）の構造'!M$53), IF('将来負担比率（分子）の構造'!M$53 &lt; 0, 0, '将来負担比率（分子）の構造'!M$53), NA())</f>
        <v>8416</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2968</v>
      </c>
      <c r="C72" s="185">
        <f>基金残高に係る経年分析!G55</f>
        <v>1070</v>
      </c>
      <c r="D72" s="185">
        <f>基金残高に係る経年分析!H55</f>
        <v>964</v>
      </c>
    </row>
    <row r="73" spans="1:16" x14ac:dyDescent="0.15">
      <c r="A73" s="184" t="s">
        <v>78</v>
      </c>
      <c r="B73" s="185">
        <f>基金残高に係る経年分析!F56</f>
        <v>988</v>
      </c>
      <c r="C73" s="185">
        <f>基金残高に係る経年分析!G56</f>
        <v>1744</v>
      </c>
      <c r="D73" s="185">
        <f>基金残高に係る経年分析!H56</f>
        <v>1618</v>
      </c>
    </row>
    <row r="74" spans="1:16" x14ac:dyDescent="0.15">
      <c r="A74" s="184" t="s">
        <v>79</v>
      </c>
      <c r="B74" s="185">
        <f>基金残高に係る経年分析!F57</f>
        <v>3963</v>
      </c>
      <c r="C74" s="185">
        <f>基金残高に係る経年分析!G57</f>
        <v>4356</v>
      </c>
      <c r="D74" s="185">
        <f>基金残高に係る経年分析!H57</f>
        <v>4942</v>
      </c>
    </row>
  </sheetData>
  <sheetProtection algorithmName="SHA-512" hashValue="TJdCz7CHGW3uJmA4Owqslc6YLxBVbEZyBB5Ka6CBP8dpO7S8IMocl+x8evaeQbR2lcMLMfq/1AUCFCMz34Y9ow==" saltValue="9X0/E3vb0gLnxuOBBwIu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50" zoomScaleNormal="5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211</v>
      </c>
      <c r="DI1" s="660"/>
      <c r="DJ1" s="660"/>
      <c r="DK1" s="660"/>
      <c r="DL1" s="660"/>
      <c r="DM1" s="660"/>
      <c r="DN1" s="661"/>
      <c r="DO1" s="226"/>
      <c r="DP1" s="659" t="s">
        <v>212</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216</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668" t="s">
        <v>220</v>
      </c>
      <c r="AQ4" s="668"/>
      <c r="AR4" s="668"/>
      <c r="AS4" s="668"/>
      <c r="AT4" s="668"/>
      <c r="AU4" s="668"/>
      <c r="AV4" s="668"/>
      <c r="AW4" s="668"/>
      <c r="AX4" s="668"/>
      <c r="AY4" s="668"/>
      <c r="AZ4" s="668"/>
      <c r="BA4" s="668"/>
      <c r="BB4" s="668"/>
      <c r="BC4" s="668"/>
      <c r="BD4" s="668"/>
      <c r="BE4" s="668"/>
      <c r="BF4" s="668"/>
      <c r="BG4" s="668" t="s">
        <v>221</v>
      </c>
      <c r="BH4" s="668"/>
      <c r="BI4" s="668"/>
      <c r="BJ4" s="668"/>
      <c r="BK4" s="668"/>
      <c r="BL4" s="668"/>
      <c r="BM4" s="668"/>
      <c r="BN4" s="668"/>
      <c r="BO4" s="668" t="s">
        <v>218</v>
      </c>
      <c r="BP4" s="668"/>
      <c r="BQ4" s="668"/>
      <c r="BR4" s="668"/>
      <c r="BS4" s="668" t="s">
        <v>222</v>
      </c>
      <c r="BT4" s="668"/>
      <c r="BU4" s="668"/>
      <c r="BV4" s="668"/>
      <c r="BW4" s="668"/>
      <c r="BX4" s="668"/>
      <c r="BY4" s="668"/>
      <c r="BZ4" s="668"/>
      <c r="CA4" s="668"/>
      <c r="CB4" s="668"/>
      <c r="CD4" s="665" t="s">
        <v>223</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224</v>
      </c>
      <c r="C5" s="670"/>
      <c r="D5" s="670"/>
      <c r="E5" s="670"/>
      <c r="F5" s="670"/>
      <c r="G5" s="670"/>
      <c r="H5" s="670"/>
      <c r="I5" s="670"/>
      <c r="J5" s="670"/>
      <c r="K5" s="670"/>
      <c r="L5" s="670"/>
      <c r="M5" s="670"/>
      <c r="N5" s="670"/>
      <c r="O5" s="670"/>
      <c r="P5" s="670"/>
      <c r="Q5" s="671"/>
      <c r="R5" s="672">
        <v>3870194</v>
      </c>
      <c r="S5" s="673"/>
      <c r="T5" s="673"/>
      <c r="U5" s="673"/>
      <c r="V5" s="673"/>
      <c r="W5" s="673"/>
      <c r="X5" s="673"/>
      <c r="Y5" s="674"/>
      <c r="Z5" s="675">
        <v>14.6</v>
      </c>
      <c r="AA5" s="675"/>
      <c r="AB5" s="675"/>
      <c r="AC5" s="675"/>
      <c r="AD5" s="676">
        <v>3756910</v>
      </c>
      <c r="AE5" s="676"/>
      <c r="AF5" s="676"/>
      <c r="AG5" s="676"/>
      <c r="AH5" s="676"/>
      <c r="AI5" s="676"/>
      <c r="AJ5" s="676"/>
      <c r="AK5" s="676"/>
      <c r="AL5" s="677">
        <v>28.7</v>
      </c>
      <c r="AM5" s="678"/>
      <c r="AN5" s="678"/>
      <c r="AO5" s="679"/>
      <c r="AP5" s="669" t="s">
        <v>225</v>
      </c>
      <c r="AQ5" s="670"/>
      <c r="AR5" s="670"/>
      <c r="AS5" s="670"/>
      <c r="AT5" s="670"/>
      <c r="AU5" s="670"/>
      <c r="AV5" s="670"/>
      <c r="AW5" s="670"/>
      <c r="AX5" s="670"/>
      <c r="AY5" s="670"/>
      <c r="AZ5" s="670"/>
      <c r="BA5" s="670"/>
      <c r="BB5" s="670"/>
      <c r="BC5" s="670"/>
      <c r="BD5" s="670"/>
      <c r="BE5" s="670"/>
      <c r="BF5" s="671"/>
      <c r="BG5" s="683">
        <v>3756910</v>
      </c>
      <c r="BH5" s="684"/>
      <c r="BI5" s="684"/>
      <c r="BJ5" s="684"/>
      <c r="BK5" s="684"/>
      <c r="BL5" s="684"/>
      <c r="BM5" s="684"/>
      <c r="BN5" s="685"/>
      <c r="BO5" s="686">
        <v>97.1</v>
      </c>
      <c r="BP5" s="686"/>
      <c r="BQ5" s="686"/>
      <c r="BR5" s="686"/>
      <c r="BS5" s="687">
        <v>36475</v>
      </c>
      <c r="BT5" s="687"/>
      <c r="BU5" s="687"/>
      <c r="BV5" s="687"/>
      <c r="BW5" s="687"/>
      <c r="BX5" s="687"/>
      <c r="BY5" s="687"/>
      <c r="BZ5" s="687"/>
      <c r="CA5" s="687"/>
      <c r="CB5" s="691"/>
      <c r="CD5" s="665" t="s">
        <v>220</v>
      </c>
      <c r="CE5" s="666"/>
      <c r="CF5" s="666"/>
      <c r="CG5" s="666"/>
      <c r="CH5" s="666"/>
      <c r="CI5" s="666"/>
      <c r="CJ5" s="666"/>
      <c r="CK5" s="666"/>
      <c r="CL5" s="666"/>
      <c r="CM5" s="666"/>
      <c r="CN5" s="666"/>
      <c r="CO5" s="666"/>
      <c r="CP5" s="666"/>
      <c r="CQ5" s="667"/>
      <c r="CR5" s="665" t="s">
        <v>226</v>
      </c>
      <c r="CS5" s="666"/>
      <c r="CT5" s="666"/>
      <c r="CU5" s="666"/>
      <c r="CV5" s="666"/>
      <c r="CW5" s="666"/>
      <c r="CX5" s="666"/>
      <c r="CY5" s="667"/>
      <c r="CZ5" s="665" t="s">
        <v>218</v>
      </c>
      <c r="DA5" s="666"/>
      <c r="DB5" s="666"/>
      <c r="DC5" s="667"/>
      <c r="DD5" s="665" t="s">
        <v>227</v>
      </c>
      <c r="DE5" s="666"/>
      <c r="DF5" s="666"/>
      <c r="DG5" s="666"/>
      <c r="DH5" s="666"/>
      <c r="DI5" s="666"/>
      <c r="DJ5" s="666"/>
      <c r="DK5" s="666"/>
      <c r="DL5" s="666"/>
      <c r="DM5" s="666"/>
      <c r="DN5" s="666"/>
      <c r="DO5" s="666"/>
      <c r="DP5" s="667"/>
      <c r="DQ5" s="665" t="s">
        <v>228</v>
      </c>
      <c r="DR5" s="666"/>
      <c r="DS5" s="666"/>
      <c r="DT5" s="666"/>
      <c r="DU5" s="666"/>
      <c r="DV5" s="666"/>
      <c r="DW5" s="666"/>
      <c r="DX5" s="666"/>
      <c r="DY5" s="666"/>
      <c r="DZ5" s="666"/>
      <c r="EA5" s="666"/>
      <c r="EB5" s="666"/>
      <c r="EC5" s="667"/>
    </row>
    <row r="6" spans="2:143" ht="11.25" customHeight="1" x14ac:dyDescent="0.15">
      <c r="B6" s="680" t="s">
        <v>229</v>
      </c>
      <c r="C6" s="681"/>
      <c r="D6" s="681"/>
      <c r="E6" s="681"/>
      <c r="F6" s="681"/>
      <c r="G6" s="681"/>
      <c r="H6" s="681"/>
      <c r="I6" s="681"/>
      <c r="J6" s="681"/>
      <c r="K6" s="681"/>
      <c r="L6" s="681"/>
      <c r="M6" s="681"/>
      <c r="N6" s="681"/>
      <c r="O6" s="681"/>
      <c r="P6" s="681"/>
      <c r="Q6" s="682"/>
      <c r="R6" s="683">
        <v>326451</v>
      </c>
      <c r="S6" s="684"/>
      <c r="T6" s="684"/>
      <c r="U6" s="684"/>
      <c r="V6" s="684"/>
      <c r="W6" s="684"/>
      <c r="X6" s="684"/>
      <c r="Y6" s="685"/>
      <c r="Z6" s="686">
        <v>1.2</v>
      </c>
      <c r="AA6" s="686"/>
      <c r="AB6" s="686"/>
      <c r="AC6" s="686"/>
      <c r="AD6" s="687">
        <v>326451</v>
      </c>
      <c r="AE6" s="687"/>
      <c r="AF6" s="687"/>
      <c r="AG6" s="687"/>
      <c r="AH6" s="687"/>
      <c r="AI6" s="687"/>
      <c r="AJ6" s="687"/>
      <c r="AK6" s="687"/>
      <c r="AL6" s="688">
        <v>2.5</v>
      </c>
      <c r="AM6" s="689"/>
      <c r="AN6" s="689"/>
      <c r="AO6" s="690"/>
      <c r="AP6" s="680" t="s">
        <v>230</v>
      </c>
      <c r="AQ6" s="681"/>
      <c r="AR6" s="681"/>
      <c r="AS6" s="681"/>
      <c r="AT6" s="681"/>
      <c r="AU6" s="681"/>
      <c r="AV6" s="681"/>
      <c r="AW6" s="681"/>
      <c r="AX6" s="681"/>
      <c r="AY6" s="681"/>
      <c r="AZ6" s="681"/>
      <c r="BA6" s="681"/>
      <c r="BB6" s="681"/>
      <c r="BC6" s="681"/>
      <c r="BD6" s="681"/>
      <c r="BE6" s="681"/>
      <c r="BF6" s="682"/>
      <c r="BG6" s="683">
        <v>3756910</v>
      </c>
      <c r="BH6" s="684"/>
      <c r="BI6" s="684"/>
      <c r="BJ6" s="684"/>
      <c r="BK6" s="684"/>
      <c r="BL6" s="684"/>
      <c r="BM6" s="684"/>
      <c r="BN6" s="685"/>
      <c r="BO6" s="686">
        <v>97.1</v>
      </c>
      <c r="BP6" s="686"/>
      <c r="BQ6" s="686"/>
      <c r="BR6" s="686"/>
      <c r="BS6" s="687">
        <v>36475</v>
      </c>
      <c r="BT6" s="687"/>
      <c r="BU6" s="687"/>
      <c r="BV6" s="687"/>
      <c r="BW6" s="687"/>
      <c r="BX6" s="687"/>
      <c r="BY6" s="687"/>
      <c r="BZ6" s="687"/>
      <c r="CA6" s="687"/>
      <c r="CB6" s="691"/>
      <c r="CD6" s="694" t="s">
        <v>231</v>
      </c>
      <c r="CE6" s="695"/>
      <c r="CF6" s="695"/>
      <c r="CG6" s="695"/>
      <c r="CH6" s="695"/>
      <c r="CI6" s="695"/>
      <c r="CJ6" s="695"/>
      <c r="CK6" s="695"/>
      <c r="CL6" s="695"/>
      <c r="CM6" s="695"/>
      <c r="CN6" s="695"/>
      <c r="CO6" s="695"/>
      <c r="CP6" s="695"/>
      <c r="CQ6" s="696"/>
      <c r="CR6" s="683">
        <v>177128</v>
      </c>
      <c r="CS6" s="684"/>
      <c r="CT6" s="684"/>
      <c r="CU6" s="684"/>
      <c r="CV6" s="684"/>
      <c r="CW6" s="684"/>
      <c r="CX6" s="684"/>
      <c r="CY6" s="685"/>
      <c r="CZ6" s="677">
        <v>0.7</v>
      </c>
      <c r="DA6" s="678"/>
      <c r="DB6" s="678"/>
      <c r="DC6" s="697"/>
      <c r="DD6" s="692" t="s">
        <v>232</v>
      </c>
      <c r="DE6" s="684"/>
      <c r="DF6" s="684"/>
      <c r="DG6" s="684"/>
      <c r="DH6" s="684"/>
      <c r="DI6" s="684"/>
      <c r="DJ6" s="684"/>
      <c r="DK6" s="684"/>
      <c r="DL6" s="684"/>
      <c r="DM6" s="684"/>
      <c r="DN6" s="684"/>
      <c r="DO6" s="684"/>
      <c r="DP6" s="685"/>
      <c r="DQ6" s="692">
        <v>177128</v>
      </c>
      <c r="DR6" s="684"/>
      <c r="DS6" s="684"/>
      <c r="DT6" s="684"/>
      <c r="DU6" s="684"/>
      <c r="DV6" s="684"/>
      <c r="DW6" s="684"/>
      <c r="DX6" s="684"/>
      <c r="DY6" s="684"/>
      <c r="DZ6" s="684"/>
      <c r="EA6" s="684"/>
      <c r="EB6" s="684"/>
      <c r="EC6" s="693"/>
    </row>
    <row r="7" spans="2:143" ht="11.25" customHeight="1" x14ac:dyDescent="0.15">
      <c r="B7" s="680" t="s">
        <v>233</v>
      </c>
      <c r="C7" s="681"/>
      <c r="D7" s="681"/>
      <c r="E7" s="681"/>
      <c r="F7" s="681"/>
      <c r="G7" s="681"/>
      <c r="H7" s="681"/>
      <c r="I7" s="681"/>
      <c r="J7" s="681"/>
      <c r="K7" s="681"/>
      <c r="L7" s="681"/>
      <c r="M7" s="681"/>
      <c r="N7" s="681"/>
      <c r="O7" s="681"/>
      <c r="P7" s="681"/>
      <c r="Q7" s="682"/>
      <c r="R7" s="683">
        <v>3580</v>
      </c>
      <c r="S7" s="684"/>
      <c r="T7" s="684"/>
      <c r="U7" s="684"/>
      <c r="V7" s="684"/>
      <c r="W7" s="684"/>
      <c r="X7" s="684"/>
      <c r="Y7" s="685"/>
      <c r="Z7" s="686">
        <v>0</v>
      </c>
      <c r="AA7" s="686"/>
      <c r="AB7" s="686"/>
      <c r="AC7" s="686"/>
      <c r="AD7" s="687">
        <v>3580</v>
      </c>
      <c r="AE7" s="687"/>
      <c r="AF7" s="687"/>
      <c r="AG7" s="687"/>
      <c r="AH7" s="687"/>
      <c r="AI7" s="687"/>
      <c r="AJ7" s="687"/>
      <c r="AK7" s="687"/>
      <c r="AL7" s="688">
        <v>0</v>
      </c>
      <c r="AM7" s="689"/>
      <c r="AN7" s="689"/>
      <c r="AO7" s="690"/>
      <c r="AP7" s="680" t="s">
        <v>234</v>
      </c>
      <c r="AQ7" s="681"/>
      <c r="AR7" s="681"/>
      <c r="AS7" s="681"/>
      <c r="AT7" s="681"/>
      <c r="AU7" s="681"/>
      <c r="AV7" s="681"/>
      <c r="AW7" s="681"/>
      <c r="AX7" s="681"/>
      <c r="AY7" s="681"/>
      <c r="AZ7" s="681"/>
      <c r="BA7" s="681"/>
      <c r="BB7" s="681"/>
      <c r="BC7" s="681"/>
      <c r="BD7" s="681"/>
      <c r="BE7" s="681"/>
      <c r="BF7" s="682"/>
      <c r="BG7" s="683">
        <v>1446305</v>
      </c>
      <c r="BH7" s="684"/>
      <c r="BI7" s="684"/>
      <c r="BJ7" s="684"/>
      <c r="BK7" s="684"/>
      <c r="BL7" s="684"/>
      <c r="BM7" s="684"/>
      <c r="BN7" s="685"/>
      <c r="BO7" s="686">
        <v>37.4</v>
      </c>
      <c r="BP7" s="686"/>
      <c r="BQ7" s="686"/>
      <c r="BR7" s="686"/>
      <c r="BS7" s="687">
        <v>36475</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3685384</v>
      </c>
      <c r="CS7" s="684"/>
      <c r="CT7" s="684"/>
      <c r="CU7" s="684"/>
      <c r="CV7" s="684"/>
      <c r="CW7" s="684"/>
      <c r="CX7" s="684"/>
      <c r="CY7" s="685"/>
      <c r="CZ7" s="686">
        <v>14.4</v>
      </c>
      <c r="DA7" s="686"/>
      <c r="DB7" s="686"/>
      <c r="DC7" s="686"/>
      <c r="DD7" s="692">
        <v>397612</v>
      </c>
      <c r="DE7" s="684"/>
      <c r="DF7" s="684"/>
      <c r="DG7" s="684"/>
      <c r="DH7" s="684"/>
      <c r="DI7" s="684"/>
      <c r="DJ7" s="684"/>
      <c r="DK7" s="684"/>
      <c r="DL7" s="684"/>
      <c r="DM7" s="684"/>
      <c r="DN7" s="684"/>
      <c r="DO7" s="684"/>
      <c r="DP7" s="685"/>
      <c r="DQ7" s="692">
        <v>2885327</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14734</v>
      </c>
      <c r="S8" s="684"/>
      <c r="T8" s="684"/>
      <c r="U8" s="684"/>
      <c r="V8" s="684"/>
      <c r="W8" s="684"/>
      <c r="X8" s="684"/>
      <c r="Y8" s="685"/>
      <c r="Z8" s="686">
        <v>0.1</v>
      </c>
      <c r="AA8" s="686"/>
      <c r="AB8" s="686"/>
      <c r="AC8" s="686"/>
      <c r="AD8" s="687">
        <v>14734</v>
      </c>
      <c r="AE8" s="687"/>
      <c r="AF8" s="687"/>
      <c r="AG8" s="687"/>
      <c r="AH8" s="687"/>
      <c r="AI8" s="687"/>
      <c r="AJ8" s="687"/>
      <c r="AK8" s="687"/>
      <c r="AL8" s="688">
        <v>0.1</v>
      </c>
      <c r="AM8" s="689"/>
      <c r="AN8" s="689"/>
      <c r="AO8" s="690"/>
      <c r="AP8" s="680" t="s">
        <v>237</v>
      </c>
      <c r="AQ8" s="681"/>
      <c r="AR8" s="681"/>
      <c r="AS8" s="681"/>
      <c r="AT8" s="681"/>
      <c r="AU8" s="681"/>
      <c r="AV8" s="681"/>
      <c r="AW8" s="681"/>
      <c r="AX8" s="681"/>
      <c r="AY8" s="681"/>
      <c r="AZ8" s="681"/>
      <c r="BA8" s="681"/>
      <c r="BB8" s="681"/>
      <c r="BC8" s="681"/>
      <c r="BD8" s="681"/>
      <c r="BE8" s="681"/>
      <c r="BF8" s="682"/>
      <c r="BG8" s="683">
        <v>50747</v>
      </c>
      <c r="BH8" s="684"/>
      <c r="BI8" s="684"/>
      <c r="BJ8" s="684"/>
      <c r="BK8" s="684"/>
      <c r="BL8" s="684"/>
      <c r="BM8" s="684"/>
      <c r="BN8" s="685"/>
      <c r="BO8" s="686">
        <v>1.3</v>
      </c>
      <c r="BP8" s="686"/>
      <c r="BQ8" s="686"/>
      <c r="BR8" s="686"/>
      <c r="BS8" s="692" t="s">
        <v>232</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5731471</v>
      </c>
      <c r="CS8" s="684"/>
      <c r="CT8" s="684"/>
      <c r="CU8" s="684"/>
      <c r="CV8" s="684"/>
      <c r="CW8" s="684"/>
      <c r="CX8" s="684"/>
      <c r="CY8" s="685"/>
      <c r="CZ8" s="686">
        <v>22.4</v>
      </c>
      <c r="DA8" s="686"/>
      <c r="DB8" s="686"/>
      <c r="DC8" s="686"/>
      <c r="DD8" s="692">
        <v>196785</v>
      </c>
      <c r="DE8" s="684"/>
      <c r="DF8" s="684"/>
      <c r="DG8" s="684"/>
      <c r="DH8" s="684"/>
      <c r="DI8" s="684"/>
      <c r="DJ8" s="684"/>
      <c r="DK8" s="684"/>
      <c r="DL8" s="684"/>
      <c r="DM8" s="684"/>
      <c r="DN8" s="684"/>
      <c r="DO8" s="684"/>
      <c r="DP8" s="685"/>
      <c r="DQ8" s="692">
        <v>3332112</v>
      </c>
      <c r="DR8" s="684"/>
      <c r="DS8" s="684"/>
      <c r="DT8" s="684"/>
      <c r="DU8" s="684"/>
      <c r="DV8" s="684"/>
      <c r="DW8" s="684"/>
      <c r="DX8" s="684"/>
      <c r="DY8" s="684"/>
      <c r="DZ8" s="684"/>
      <c r="EA8" s="684"/>
      <c r="EB8" s="684"/>
      <c r="EC8" s="693"/>
    </row>
    <row r="9" spans="2:143" ht="11.25" customHeight="1" x14ac:dyDescent="0.15">
      <c r="B9" s="680" t="s">
        <v>239</v>
      </c>
      <c r="C9" s="681"/>
      <c r="D9" s="681"/>
      <c r="E9" s="681"/>
      <c r="F9" s="681"/>
      <c r="G9" s="681"/>
      <c r="H9" s="681"/>
      <c r="I9" s="681"/>
      <c r="J9" s="681"/>
      <c r="K9" s="681"/>
      <c r="L9" s="681"/>
      <c r="M9" s="681"/>
      <c r="N9" s="681"/>
      <c r="O9" s="681"/>
      <c r="P9" s="681"/>
      <c r="Q9" s="682"/>
      <c r="R9" s="683">
        <v>9003</v>
      </c>
      <c r="S9" s="684"/>
      <c r="T9" s="684"/>
      <c r="U9" s="684"/>
      <c r="V9" s="684"/>
      <c r="W9" s="684"/>
      <c r="X9" s="684"/>
      <c r="Y9" s="685"/>
      <c r="Z9" s="686">
        <v>0</v>
      </c>
      <c r="AA9" s="686"/>
      <c r="AB9" s="686"/>
      <c r="AC9" s="686"/>
      <c r="AD9" s="687">
        <v>9003</v>
      </c>
      <c r="AE9" s="687"/>
      <c r="AF9" s="687"/>
      <c r="AG9" s="687"/>
      <c r="AH9" s="687"/>
      <c r="AI9" s="687"/>
      <c r="AJ9" s="687"/>
      <c r="AK9" s="687"/>
      <c r="AL9" s="688">
        <v>0.1</v>
      </c>
      <c r="AM9" s="689"/>
      <c r="AN9" s="689"/>
      <c r="AO9" s="690"/>
      <c r="AP9" s="680" t="s">
        <v>240</v>
      </c>
      <c r="AQ9" s="681"/>
      <c r="AR9" s="681"/>
      <c r="AS9" s="681"/>
      <c r="AT9" s="681"/>
      <c r="AU9" s="681"/>
      <c r="AV9" s="681"/>
      <c r="AW9" s="681"/>
      <c r="AX9" s="681"/>
      <c r="AY9" s="681"/>
      <c r="AZ9" s="681"/>
      <c r="BA9" s="681"/>
      <c r="BB9" s="681"/>
      <c r="BC9" s="681"/>
      <c r="BD9" s="681"/>
      <c r="BE9" s="681"/>
      <c r="BF9" s="682"/>
      <c r="BG9" s="683">
        <v>1128499</v>
      </c>
      <c r="BH9" s="684"/>
      <c r="BI9" s="684"/>
      <c r="BJ9" s="684"/>
      <c r="BK9" s="684"/>
      <c r="BL9" s="684"/>
      <c r="BM9" s="684"/>
      <c r="BN9" s="685"/>
      <c r="BO9" s="686">
        <v>29.2</v>
      </c>
      <c r="BP9" s="686"/>
      <c r="BQ9" s="686"/>
      <c r="BR9" s="686"/>
      <c r="BS9" s="692" t="s">
        <v>232</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2346312</v>
      </c>
      <c r="CS9" s="684"/>
      <c r="CT9" s="684"/>
      <c r="CU9" s="684"/>
      <c r="CV9" s="684"/>
      <c r="CW9" s="684"/>
      <c r="CX9" s="684"/>
      <c r="CY9" s="685"/>
      <c r="CZ9" s="686">
        <v>9.1999999999999993</v>
      </c>
      <c r="DA9" s="686"/>
      <c r="DB9" s="686"/>
      <c r="DC9" s="686"/>
      <c r="DD9" s="692">
        <v>34819</v>
      </c>
      <c r="DE9" s="684"/>
      <c r="DF9" s="684"/>
      <c r="DG9" s="684"/>
      <c r="DH9" s="684"/>
      <c r="DI9" s="684"/>
      <c r="DJ9" s="684"/>
      <c r="DK9" s="684"/>
      <c r="DL9" s="684"/>
      <c r="DM9" s="684"/>
      <c r="DN9" s="684"/>
      <c r="DO9" s="684"/>
      <c r="DP9" s="685"/>
      <c r="DQ9" s="692">
        <v>1939370</v>
      </c>
      <c r="DR9" s="684"/>
      <c r="DS9" s="684"/>
      <c r="DT9" s="684"/>
      <c r="DU9" s="684"/>
      <c r="DV9" s="684"/>
      <c r="DW9" s="684"/>
      <c r="DX9" s="684"/>
      <c r="DY9" s="684"/>
      <c r="DZ9" s="684"/>
      <c r="EA9" s="684"/>
      <c r="EB9" s="684"/>
      <c r="EC9" s="693"/>
    </row>
    <row r="10" spans="2:143" ht="11.25" customHeight="1" x14ac:dyDescent="0.15">
      <c r="B10" s="680" t="s">
        <v>242</v>
      </c>
      <c r="C10" s="681"/>
      <c r="D10" s="681"/>
      <c r="E10" s="681"/>
      <c r="F10" s="681"/>
      <c r="G10" s="681"/>
      <c r="H10" s="681"/>
      <c r="I10" s="681"/>
      <c r="J10" s="681"/>
      <c r="K10" s="681"/>
      <c r="L10" s="681"/>
      <c r="M10" s="681"/>
      <c r="N10" s="681"/>
      <c r="O10" s="681"/>
      <c r="P10" s="681"/>
      <c r="Q10" s="682"/>
      <c r="R10" s="683" t="s">
        <v>128</v>
      </c>
      <c r="S10" s="684"/>
      <c r="T10" s="684"/>
      <c r="U10" s="684"/>
      <c r="V10" s="684"/>
      <c r="W10" s="684"/>
      <c r="X10" s="684"/>
      <c r="Y10" s="685"/>
      <c r="Z10" s="686" t="s">
        <v>232</v>
      </c>
      <c r="AA10" s="686"/>
      <c r="AB10" s="686"/>
      <c r="AC10" s="686"/>
      <c r="AD10" s="687" t="s">
        <v>232</v>
      </c>
      <c r="AE10" s="687"/>
      <c r="AF10" s="687"/>
      <c r="AG10" s="687"/>
      <c r="AH10" s="687"/>
      <c r="AI10" s="687"/>
      <c r="AJ10" s="687"/>
      <c r="AK10" s="687"/>
      <c r="AL10" s="688" t="s">
        <v>128</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82130</v>
      </c>
      <c r="BH10" s="684"/>
      <c r="BI10" s="684"/>
      <c r="BJ10" s="684"/>
      <c r="BK10" s="684"/>
      <c r="BL10" s="684"/>
      <c r="BM10" s="684"/>
      <c r="BN10" s="685"/>
      <c r="BO10" s="686">
        <v>2.1</v>
      </c>
      <c r="BP10" s="686"/>
      <c r="BQ10" s="686"/>
      <c r="BR10" s="686"/>
      <c r="BS10" s="692" t="s">
        <v>128</v>
      </c>
      <c r="BT10" s="684"/>
      <c r="BU10" s="684"/>
      <c r="BV10" s="684"/>
      <c r="BW10" s="684"/>
      <c r="BX10" s="684"/>
      <c r="BY10" s="684"/>
      <c r="BZ10" s="684"/>
      <c r="CA10" s="684"/>
      <c r="CB10" s="693"/>
      <c r="CD10" s="698" t="s">
        <v>244</v>
      </c>
      <c r="CE10" s="699"/>
      <c r="CF10" s="699"/>
      <c r="CG10" s="699"/>
      <c r="CH10" s="699"/>
      <c r="CI10" s="699"/>
      <c r="CJ10" s="699"/>
      <c r="CK10" s="699"/>
      <c r="CL10" s="699"/>
      <c r="CM10" s="699"/>
      <c r="CN10" s="699"/>
      <c r="CO10" s="699"/>
      <c r="CP10" s="699"/>
      <c r="CQ10" s="700"/>
      <c r="CR10" s="683">
        <v>48551</v>
      </c>
      <c r="CS10" s="684"/>
      <c r="CT10" s="684"/>
      <c r="CU10" s="684"/>
      <c r="CV10" s="684"/>
      <c r="CW10" s="684"/>
      <c r="CX10" s="684"/>
      <c r="CY10" s="685"/>
      <c r="CZ10" s="686">
        <v>0.2</v>
      </c>
      <c r="DA10" s="686"/>
      <c r="DB10" s="686"/>
      <c r="DC10" s="686"/>
      <c r="DD10" s="692" t="s">
        <v>128</v>
      </c>
      <c r="DE10" s="684"/>
      <c r="DF10" s="684"/>
      <c r="DG10" s="684"/>
      <c r="DH10" s="684"/>
      <c r="DI10" s="684"/>
      <c r="DJ10" s="684"/>
      <c r="DK10" s="684"/>
      <c r="DL10" s="684"/>
      <c r="DM10" s="684"/>
      <c r="DN10" s="684"/>
      <c r="DO10" s="684"/>
      <c r="DP10" s="685"/>
      <c r="DQ10" s="692">
        <v>13000</v>
      </c>
      <c r="DR10" s="684"/>
      <c r="DS10" s="684"/>
      <c r="DT10" s="684"/>
      <c r="DU10" s="684"/>
      <c r="DV10" s="684"/>
      <c r="DW10" s="684"/>
      <c r="DX10" s="684"/>
      <c r="DY10" s="684"/>
      <c r="DZ10" s="684"/>
      <c r="EA10" s="684"/>
      <c r="EB10" s="684"/>
      <c r="EC10" s="693"/>
    </row>
    <row r="11" spans="2:143" ht="11.25" customHeight="1" x14ac:dyDescent="0.15">
      <c r="B11" s="680" t="s">
        <v>245</v>
      </c>
      <c r="C11" s="681"/>
      <c r="D11" s="681"/>
      <c r="E11" s="681"/>
      <c r="F11" s="681"/>
      <c r="G11" s="681"/>
      <c r="H11" s="681"/>
      <c r="I11" s="681"/>
      <c r="J11" s="681"/>
      <c r="K11" s="681"/>
      <c r="L11" s="681"/>
      <c r="M11" s="681"/>
      <c r="N11" s="681"/>
      <c r="O11" s="681"/>
      <c r="P11" s="681"/>
      <c r="Q11" s="682"/>
      <c r="R11" s="683">
        <v>581097</v>
      </c>
      <c r="S11" s="684"/>
      <c r="T11" s="684"/>
      <c r="U11" s="684"/>
      <c r="V11" s="684"/>
      <c r="W11" s="684"/>
      <c r="X11" s="684"/>
      <c r="Y11" s="685"/>
      <c r="Z11" s="688">
        <v>2.2000000000000002</v>
      </c>
      <c r="AA11" s="689"/>
      <c r="AB11" s="689"/>
      <c r="AC11" s="701"/>
      <c r="AD11" s="692">
        <v>581097</v>
      </c>
      <c r="AE11" s="684"/>
      <c r="AF11" s="684"/>
      <c r="AG11" s="684"/>
      <c r="AH11" s="684"/>
      <c r="AI11" s="684"/>
      <c r="AJ11" s="684"/>
      <c r="AK11" s="685"/>
      <c r="AL11" s="688">
        <v>4.4000000000000004</v>
      </c>
      <c r="AM11" s="689"/>
      <c r="AN11" s="689"/>
      <c r="AO11" s="690"/>
      <c r="AP11" s="680" t="s">
        <v>246</v>
      </c>
      <c r="AQ11" s="681"/>
      <c r="AR11" s="681"/>
      <c r="AS11" s="681"/>
      <c r="AT11" s="681"/>
      <c r="AU11" s="681"/>
      <c r="AV11" s="681"/>
      <c r="AW11" s="681"/>
      <c r="AX11" s="681"/>
      <c r="AY11" s="681"/>
      <c r="AZ11" s="681"/>
      <c r="BA11" s="681"/>
      <c r="BB11" s="681"/>
      <c r="BC11" s="681"/>
      <c r="BD11" s="681"/>
      <c r="BE11" s="681"/>
      <c r="BF11" s="682"/>
      <c r="BG11" s="683">
        <v>184929</v>
      </c>
      <c r="BH11" s="684"/>
      <c r="BI11" s="684"/>
      <c r="BJ11" s="684"/>
      <c r="BK11" s="684"/>
      <c r="BL11" s="684"/>
      <c r="BM11" s="684"/>
      <c r="BN11" s="685"/>
      <c r="BO11" s="686">
        <v>4.8</v>
      </c>
      <c r="BP11" s="686"/>
      <c r="BQ11" s="686"/>
      <c r="BR11" s="686"/>
      <c r="BS11" s="692">
        <v>36475</v>
      </c>
      <c r="BT11" s="684"/>
      <c r="BU11" s="684"/>
      <c r="BV11" s="684"/>
      <c r="BW11" s="684"/>
      <c r="BX11" s="684"/>
      <c r="BY11" s="684"/>
      <c r="BZ11" s="684"/>
      <c r="CA11" s="684"/>
      <c r="CB11" s="693"/>
      <c r="CD11" s="698" t="s">
        <v>247</v>
      </c>
      <c r="CE11" s="699"/>
      <c r="CF11" s="699"/>
      <c r="CG11" s="699"/>
      <c r="CH11" s="699"/>
      <c r="CI11" s="699"/>
      <c r="CJ11" s="699"/>
      <c r="CK11" s="699"/>
      <c r="CL11" s="699"/>
      <c r="CM11" s="699"/>
      <c r="CN11" s="699"/>
      <c r="CO11" s="699"/>
      <c r="CP11" s="699"/>
      <c r="CQ11" s="700"/>
      <c r="CR11" s="683">
        <v>1020200</v>
      </c>
      <c r="CS11" s="684"/>
      <c r="CT11" s="684"/>
      <c r="CU11" s="684"/>
      <c r="CV11" s="684"/>
      <c r="CW11" s="684"/>
      <c r="CX11" s="684"/>
      <c r="CY11" s="685"/>
      <c r="CZ11" s="686">
        <v>4</v>
      </c>
      <c r="DA11" s="686"/>
      <c r="DB11" s="686"/>
      <c r="DC11" s="686"/>
      <c r="DD11" s="692">
        <v>183555</v>
      </c>
      <c r="DE11" s="684"/>
      <c r="DF11" s="684"/>
      <c r="DG11" s="684"/>
      <c r="DH11" s="684"/>
      <c r="DI11" s="684"/>
      <c r="DJ11" s="684"/>
      <c r="DK11" s="684"/>
      <c r="DL11" s="684"/>
      <c r="DM11" s="684"/>
      <c r="DN11" s="684"/>
      <c r="DO11" s="684"/>
      <c r="DP11" s="685"/>
      <c r="DQ11" s="692">
        <v>445919</v>
      </c>
      <c r="DR11" s="684"/>
      <c r="DS11" s="684"/>
      <c r="DT11" s="684"/>
      <c r="DU11" s="684"/>
      <c r="DV11" s="684"/>
      <c r="DW11" s="684"/>
      <c r="DX11" s="684"/>
      <c r="DY11" s="684"/>
      <c r="DZ11" s="684"/>
      <c r="EA11" s="684"/>
      <c r="EB11" s="684"/>
      <c r="EC11" s="693"/>
    </row>
    <row r="12" spans="2:143" ht="11.25" customHeight="1" x14ac:dyDescent="0.15">
      <c r="B12" s="680" t="s">
        <v>248</v>
      </c>
      <c r="C12" s="681"/>
      <c r="D12" s="681"/>
      <c r="E12" s="681"/>
      <c r="F12" s="681"/>
      <c r="G12" s="681"/>
      <c r="H12" s="681"/>
      <c r="I12" s="681"/>
      <c r="J12" s="681"/>
      <c r="K12" s="681"/>
      <c r="L12" s="681"/>
      <c r="M12" s="681"/>
      <c r="N12" s="681"/>
      <c r="O12" s="681"/>
      <c r="P12" s="681"/>
      <c r="Q12" s="682"/>
      <c r="R12" s="683">
        <v>8181</v>
      </c>
      <c r="S12" s="684"/>
      <c r="T12" s="684"/>
      <c r="U12" s="684"/>
      <c r="V12" s="684"/>
      <c r="W12" s="684"/>
      <c r="X12" s="684"/>
      <c r="Y12" s="685"/>
      <c r="Z12" s="686">
        <v>0</v>
      </c>
      <c r="AA12" s="686"/>
      <c r="AB12" s="686"/>
      <c r="AC12" s="686"/>
      <c r="AD12" s="687">
        <v>8181</v>
      </c>
      <c r="AE12" s="687"/>
      <c r="AF12" s="687"/>
      <c r="AG12" s="687"/>
      <c r="AH12" s="687"/>
      <c r="AI12" s="687"/>
      <c r="AJ12" s="687"/>
      <c r="AK12" s="687"/>
      <c r="AL12" s="688">
        <v>0.1</v>
      </c>
      <c r="AM12" s="689"/>
      <c r="AN12" s="689"/>
      <c r="AO12" s="690"/>
      <c r="AP12" s="680" t="s">
        <v>249</v>
      </c>
      <c r="AQ12" s="681"/>
      <c r="AR12" s="681"/>
      <c r="AS12" s="681"/>
      <c r="AT12" s="681"/>
      <c r="AU12" s="681"/>
      <c r="AV12" s="681"/>
      <c r="AW12" s="681"/>
      <c r="AX12" s="681"/>
      <c r="AY12" s="681"/>
      <c r="AZ12" s="681"/>
      <c r="BA12" s="681"/>
      <c r="BB12" s="681"/>
      <c r="BC12" s="681"/>
      <c r="BD12" s="681"/>
      <c r="BE12" s="681"/>
      <c r="BF12" s="682"/>
      <c r="BG12" s="683">
        <v>2014579</v>
      </c>
      <c r="BH12" s="684"/>
      <c r="BI12" s="684"/>
      <c r="BJ12" s="684"/>
      <c r="BK12" s="684"/>
      <c r="BL12" s="684"/>
      <c r="BM12" s="684"/>
      <c r="BN12" s="685"/>
      <c r="BO12" s="686">
        <v>52.1</v>
      </c>
      <c r="BP12" s="686"/>
      <c r="BQ12" s="686"/>
      <c r="BR12" s="686"/>
      <c r="BS12" s="692" t="s">
        <v>128</v>
      </c>
      <c r="BT12" s="684"/>
      <c r="BU12" s="684"/>
      <c r="BV12" s="684"/>
      <c r="BW12" s="684"/>
      <c r="BX12" s="684"/>
      <c r="BY12" s="684"/>
      <c r="BZ12" s="684"/>
      <c r="CA12" s="684"/>
      <c r="CB12" s="693"/>
      <c r="CD12" s="698" t="s">
        <v>250</v>
      </c>
      <c r="CE12" s="699"/>
      <c r="CF12" s="699"/>
      <c r="CG12" s="699"/>
      <c r="CH12" s="699"/>
      <c r="CI12" s="699"/>
      <c r="CJ12" s="699"/>
      <c r="CK12" s="699"/>
      <c r="CL12" s="699"/>
      <c r="CM12" s="699"/>
      <c r="CN12" s="699"/>
      <c r="CO12" s="699"/>
      <c r="CP12" s="699"/>
      <c r="CQ12" s="700"/>
      <c r="CR12" s="683">
        <v>328361</v>
      </c>
      <c r="CS12" s="684"/>
      <c r="CT12" s="684"/>
      <c r="CU12" s="684"/>
      <c r="CV12" s="684"/>
      <c r="CW12" s="684"/>
      <c r="CX12" s="684"/>
      <c r="CY12" s="685"/>
      <c r="CZ12" s="686">
        <v>1.3</v>
      </c>
      <c r="DA12" s="686"/>
      <c r="DB12" s="686"/>
      <c r="DC12" s="686"/>
      <c r="DD12" s="692">
        <v>7900</v>
      </c>
      <c r="DE12" s="684"/>
      <c r="DF12" s="684"/>
      <c r="DG12" s="684"/>
      <c r="DH12" s="684"/>
      <c r="DI12" s="684"/>
      <c r="DJ12" s="684"/>
      <c r="DK12" s="684"/>
      <c r="DL12" s="684"/>
      <c r="DM12" s="684"/>
      <c r="DN12" s="684"/>
      <c r="DO12" s="684"/>
      <c r="DP12" s="685"/>
      <c r="DQ12" s="692">
        <v>199119</v>
      </c>
      <c r="DR12" s="684"/>
      <c r="DS12" s="684"/>
      <c r="DT12" s="684"/>
      <c r="DU12" s="684"/>
      <c r="DV12" s="684"/>
      <c r="DW12" s="684"/>
      <c r="DX12" s="684"/>
      <c r="DY12" s="684"/>
      <c r="DZ12" s="684"/>
      <c r="EA12" s="684"/>
      <c r="EB12" s="684"/>
      <c r="EC12" s="693"/>
    </row>
    <row r="13" spans="2:143" ht="11.25" customHeight="1" x14ac:dyDescent="0.15">
      <c r="B13" s="680" t="s">
        <v>251</v>
      </c>
      <c r="C13" s="681"/>
      <c r="D13" s="681"/>
      <c r="E13" s="681"/>
      <c r="F13" s="681"/>
      <c r="G13" s="681"/>
      <c r="H13" s="681"/>
      <c r="I13" s="681"/>
      <c r="J13" s="681"/>
      <c r="K13" s="681"/>
      <c r="L13" s="681"/>
      <c r="M13" s="681"/>
      <c r="N13" s="681"/>
      <c r="O13" s="681"/>
      <c r="P13" s="681"/>
      <c r="Q13" s="682"/>
      <c r="R13" s="683" t="s">
        <v>232</v>
      </c>
      <c r="S13" s="684"/>
      <c r="T13" s="684"/>
      <c r="U13" s="684"/>
      <c r="V13" s="684"/>
      <c r="W13" s="684"/>
      <c r="X13" s="684"/>
      <c r="Y13" s="685"/>
      <c r="Z13" s="686" t="s">
        <v>128</v>
      </c>
      <c r="AA13" s="686"/>
      <c r="AB13" s="686"/>
      <c r="AC13" s="686"/>
      <c r="AD13" s="687" t="s">
        <v>128</v>
      </c>
      <c r="AE13" s="687"/>
      <c r="AF13" s="687"/>
      <c r="AG13" s="687"/>
      <c r="AH13" s="687"/>
      <c r="AI13" s="687"/>
      <c r="AJ13" s="687"/>
      <c r="AK13" s="687"/>
      <c r="AL13" s="688" t="s">
        <v>232</v>
      </c>
      <c r="AM13" s="689"/>
      <c r="AN13" s="689"/>
      <c r="AO13" s="690"/>
      <c r="AP13" s="680" t="s">
        <v>252</v>
      </c>
      <c r="AQ13" s="681"/>
      <c r="AR13" s="681"/>
      <c r="AS13" s="681"/>
      <c r="AT13" s="681"/>
      <c r="AU13" s="681"/>
      <c r="AV13" s="681"/>
      <c r="AW13" s="681"/>
      <c r="AX13" s="681"/>
      <c r="AY13" s="681"/>
      <c r="AZ13" s="681"/>
      <c r="BA13" s="681"/>
      <c r="BB13" s="681"/>
      <c r="BC13" s="681"/>
      <c r="BD13" s="681"/>
      <c r="BE13" s="681"/>
      <c r="BF13" s="682"/>
      <c r="BG13" s="683">
        <v>2005446</v>
      </c>
      <c r="BH13" s="684"/>
      <c r="BI13" s="684"/>
      <c r="BJ13" s="684"/>
      <c r="BK13" s="684"/>
      <c r="BL13" s="684"/>
      <c r="BM13" s="684"/>
      <c r="BN13" s="685"/>
      <c r="BO13" s="686">
        <v>51.8</v>
      </c>
      <c r="BP13" s="686"/>
      <c r="BQ13" s="686"/>
      <c r="BR13" s="686"/>
      <c r="BS13" s="692" t="s">
        <v>128</v>
      </c>
      <c r="BT13" s="684"/>
      <c r="BU13" s="684"/>
      <c r="BV13" s="684"/>
      <c r="BW13" s="684"/>
      <c r="BX13" s="684"/>
      <c r="BY13" s="684"/>
      <c r="BZ13" s="684"/>
      <c r="CA13" s="684"/>
      <c r="CB13" s="693"/>
      <c r="CD13" s="698" t="s">
        <v>253</v>
      </c>
      <c r="CE13" s="699"/>
      <c r="CF13" s="699"/>
      <c r="CG13" s="699"/>
      <c r="CH13" s="699"/>
      <c r="CI13" s="699"/>
      <c r="CJ13" s="699"/>
      <c r="CK13" s="699"/>
      <c r="CL13" s="699"/>
      <c r="CM13" s="699"/>
      <c r="CN13" s="699"/>
      <c r="CO13" s="699"/>
      <c r="CP13" s="699"/>
      <c r="CQ13" s="700"/>
      <c r="CR13" s="683">
        <v>1481733</v>
      </c>
      <c r="CS13" s="684"/>
      <c r="CT13" s="684"/>
      <c r="CU13" s="684"/>
      <c r="CV13" s="684"/>
      <c r="CW13" s="684"/>
      <c r="CX13" s="684"/>
      <c r="CY13" s="685"/>
      <c r="CZ13" s="686">
        <v>5.8</v>
      </c>
      <c r="DA13" s="686"/>
      <c r="DB13" s="686"/>
      <c r="DC13" s="686"/>
      <c r="DD13" s="692">
        <v>641864</v>
      </c>
      <c r="DE13" s="684"/>
      <c r="DF13" s="684"/>
      <c r="DG13" s="684"/>
      <c r="DH13" s="684"/>
      <c r="DI13" s="684"/>
      <c r="DJ13" s="684"/>
      <c r="DK13" s="684"/>
      <c r="DL13" s="684"/>
      <c r="DM13" s="684"/>
      <c r="DN13" s="684"/>
      <c r="DO13" s="684"/>
      <c r="DP13" s="685"/>
      <c r="DQ13" s="692">
        <v>848187</v>
      </c>
      <c r="DR13" s="684"/>
      <c r="DS13" s="684"/>
      <c r="DT13" s="684"/>
      <c r="DU13" s="684"/>
      <c r="DV13" s="684"/>
      <c r="DW13" s="684"/>
      <c r="DX13" s="684"/>
      <c r="DY13" s="684"/>
      <c r="DZ13" s="684"/>
      <c r="EA13" s="684"/>
      <c r="EB13" s="684"/>
      <c r="EC13" s="693"/>
    </row>
    <row r="14" spans="2:143" ht="11.25" customHeight="1" x14ac:dyDescent="0.15">
      <c r="B14" s="680" t="s">
        <v>254</v>
      </c>
      <c r="C14" s="681"/>
      <c r="D14" s="681"/>
      <c r="E14" s="681"/>
      <c r="F14" s="681"/>
      <c r="G14" s="681"/>
      <c r="H14" s="681"/>
      <c r="I14" s="681"/>
      <c r="J14" s="681"/>
      <c r="K14" s="681"/>
      <c r="L14" s="681"/>
      <c r="M14" s="681"/>
      <c r="N14" s="681"/>
      <c r="O14" s="681"/>
      <c r="P14" s="681"/>
      <c r="Q14" s="682"/>
      <c r="R14" s="683">
        <v>45760</v>
      </c>
      <c r="S14" s="684"/>
      <c r="T14" s="684"/>
      <c r="U14" s="684"/>
      <c r="V14" s="684"/>
      <c r="W14" s="684"/>
      <c r="X14" s="684"/>
      <c r="Y14" s="685"/>
      <c r="Z14" s="686">
        <v>0.2</v>
      </c>
      <c r="AA14" s="686"/>
      <c r="AB14" s="686"/>
      <c r="AC14" s="686"/>
      <c r="AD14" s="687">
        <v>45760</v>
      </c>
      <c r="AE14" s="687"/>
      <c r="AF14" s="687"/>
      <c r="AG14" s="687"/>
      <c r="AH14" s="687"/>
      <c r="AI14" s="687"/>
      <c r="AJ14" s="687"/>
      <c r="AK14" s="687"/>
      <c r="AL14" s="688">
        <v>0.3</v>
      </c>
      <c r="AM14" s="689"/>
      <c r="AN14" s="689"/>
      <c r="AO14" s="690"/>
      <c r="AP14" s="680" t="s">
        <v>255</v>
      </c>
      <c r="AQ14" s="681"/>
      <c r="AR14" s="681"/>
      <c r="AS14" s="681"/>
      <c r="AT14" s="681"/>
      <c r="AU14" s="681"/>
      <c r="AV14" s="681"/>
      <c r="AW14" s="681"/>
      <c r="AX14" s="681"/>
      <c r="AY14" s="681"/>
      <c r="AZ14" s="681"/>
      <c r="BA14" s="681"/>
      <c r="BB14" s="681"/>
      <c r="BC14" s="681"/>
      <c r="BD14" s="681"/>
      <c r="BE14" s="681"/>
      <c r="BF14" s="682"/>
      <c r="BG14" s="683">
        <v>124679</v>
      </c>
      <c r="BH14" s="684"/>
      <c r="BI14" s="684"/>
      <c r="BJ14" s="684"/>
      <c r="BK14" s="684"/>
      <c r="BL14" s="684"/>
      <c r="BM14" s="684"/>
      <c r="BN14" s="685"/>
      <c r="BO14" s="686">
        <v>3.2</v>
      </c>
      <c r="BP14" s="686"/>
      <c r="BQ14" s="686"/>
      <c r="BR14" s="686"/>
      <c r="BS14" s="692" t="s">
        <v>232</v>
      </c>
      <c r="BT14" s="684"/>
      <c r="BU14" s="684"/>
      <c r="BV14" s="684"/>
      <c r="BW14" s="684"/>
      <c r="BX14" s="684"/>
      <c r="BY14" s="684"/>
      <c r="BZ14" s="684"/>
      <c r="CA14" s="684"/>
      <c r="CB14" s="693"/>
      <c r="CD14" s="698" t="s">
        <v>256</v>
      </c>
      <c r="CE14" s="699"/>
      <c r="CF14" s="699"/>
      <c r="CG14" s="699"/>
      <c r="CH14" s="699"/>
      <c r="CI14" s="699"/>
      <c r="CJ14" s="699"/>
      <c r="CK14" s="699"/>
      <c r="CL14" s="699"/>
      <c r="CM14" s="699"/>
      <c r="CN14" s="699"/>
      <c r="CO14" s="699"/>
      <c r="CP14" s="699"/>
      <c r="CQ14" s="700"/>
      <c r="CR14" s="683">
        <v>694788</v>
      </c>
      <c r="CS14" s="684"/>
      <c r="CT14" s="684"/>
      <c r="CU14" s="684"/>
      <c r="CV14" s="684"/>
      <c r="CW14" s="684"/>
      <c r="CX14" s="684"/>
      <c r="CY14" s="685"/>
      <c r="CZ14" s="686">
        <v>2.7</v>
      </c>
      <c r="DA14" s="686"/>
      <c r="DB14" s="686"/>
      <c r="DC14" s="686"/>
      <c r="DD14" s="692">
        <v>60898</v>
      </c>
      <c r="DE14" s="684"/>
      <c r="DF14" s="684"/>
      <c r="DG14" s="684"/>
      <c r="DH14" s="684"/>
      <c r="DI14" s="684"/>
      <c r="DJ14" s="684"/>
      <c r="DK14" s="684"/>
      <c r="DL14" s="684"/>
      <c r="DM14" s="684"/>
      <c r="DN14" s="684"/>
      <c r="DO14" s="684"/>
      <c r="DP14" s="685"/>
      <c r="DQ14" s="692">
        <v>628567</v>
      </c>
      <c r="DR14" s="684"/>
      <c r="DS14" s="684"/>
      <c r="DT14" s="684"/>
      <c r="DU14" s="684"/>
      <c r="DV14" s="684"/>
      <c r="DW14" s="684"/>
      <c r="DX14" s="684"/>
      <c r="DY14" s="684"/>
      <c r="DZ14" s="684"/>
      <c r="EA14" s="684"/>
      <c r="EB14" s="684"/>
      <c r="EC14" s="693"/>
    </row>
    <row r="15" spans="2:143" ht="11.25" customHeight="1" x14ac:dyDescent="0.15">
      <c r="B15" s="680" t="s">
        <v>257</v>
      </c>
      <c r="C15" s="681"/>
      <c r="D15" s="681"/>
      <c r="E15" s="681"/>
      <c r="F15" s="681"/>
      <c r="G15" s="681"/>
      <c r="H15" s="681"/>
      <c r="I15" s="681"/>
      <c r="J15" s="681"/>
      <c r="K15" s="681"/>
      <c r="L15" s="681"/>
      <c r="M15" s="681"/>
      <c r="N15" s="681"/>
      <c r="O15" s="681"/>
      <c r="P15" s="681"/>
      <c r="Q15" s="682"/>
      <c r="R15" s="683" t="s">
        <v>128</v>
      </c>
      <c r="S15" s="684"/>
      <c r="T15" s="684"/>
      <c r="U15" s="684"/>
      <c r="V15" s="684"/>
      <c r="W15" s="684"/>
      <c r="X15" s="684"/>
      <c r="Y15" s="685"/>
      <c r="Z15" s="686" t="s">
        <v>232</v>
      </c>
      <c r="AA15" s="686"/>
      <c r="AB15" s="686"/>
      <c r="AC15" s="686"/>
      <c r="AD15" s="687" t="s">
        <v>232</v>
      </c>
      <c r="AE15" s="687"/>
      <c r="AF15" s="687"/>
      <c r="AG15" s="687"/>
      <c r="AH15" s="687"/>
      <c r="AI15" s="687"/>
      <c r="AJ15" s="687"/>
      <c r="AK15" s="687"/>
      <c r="AL15" s="688" t="s">
        <v>128</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171167</v>
      </c>
      <c r="BH15" s="684"/>
      <c r="BI15" s="684"/>
      <c r="BJ15" s="684"/>
      <c r="BK15" s="684"/>
      <c r="BL15" s="684"/>
      <c r="BM15" s="684"/>
      <c r="BN15" s="685"/>
      <c r="BO15" s="686">
        <v>4.4000000000000004</v>
      </c>
      <c r="BP15" s="686"/>
      <c r="BQ15" s="686"/>
      <c r="BR15" s="686"/>
      <c r="BS15" s="692" t="s">
        <v>232</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3481210</v>
      </c>
      <c r="CS15" s="684"/>
      <c r="CT15" s="684"/>
      <c r="CU15" s="684"/>
      <c r="CV15" s="684"/>
      <c r="CW15" s="684"/>
      <c r="CX15" s="684"/>
      <c r="CY15" s="685"/>
      <c r="CZ15" s="686">
        <v>13.6</v>
      </c>
      <c r="DA15" s="686"/>
      <c r="DB15" s="686"/>
      <c r="DC15" s="686"/>
      <c r="DD15" s="692">
        <v>1209888</v>
      </c>
      <c r="DE15" s="684"/>
      <c r="DF15" s="684"/>
      <c r="DG15" s="684"/>
      <c r="DH15" s="684"/>
      <c r="DI15" s="684"/>
      <c r="DJ15" s="684"/>
      <c r="DK15" s="684"/>
      <c r="DL15" s="684"/>
      <c r="DM15" s="684"/>
      <c r="DN15" s="684"/>
      <c r="DO15" s="684"/>
      <c r="DP15" s="685"/>
      <c r="DQ15" s="692">
        <v>1851491</v>
      </c>
      <c r="DR15" s="684"/>
      <c r="DS15" s="684"/>
      <c r="DT15" s="684"/>
      <c r="DU15" s="684"/>
      <c r="DV15" s="684"/>
      <c r="DW15" s="684"/>
      <c r="DX15" s="684"/>
      <c r="DY15" s="684"/>
      <c r="DZ15" s="684"/>
      <c r="EA15" s="684"/>
      <c r="EB15" s="684"/>
      <c r="EC15" s="693"/>
    </row>
    <row r="16" spans="2:143" ht="11.25" customHeight="1" x14ac:dyDescent="0.15">
      <c r="B16" s="680" t="s">
        <v>260</v>
      </c>
      <c r="C16" s="681"/>
      <c r="D16" s="681"/>
      <c r="E16" s="681"/>
      <c r="F16" s="681"/>
      <c r="G16" s="681"/>
      <c r="H16" s="681"/>
      <c r="I16" s="681"/>
      <c r="J16" s="681"/>
      <c r="K16" s="681"/>
      <c r="L16" s="681"/>
      <c r="M16" s="681"/>
      <c r="N16" s="681"/>
      <c r="O16" s="681"/>
      <c r="P16" s="681"/>
      <c r="Q16" s="682"/>
      <c r="R16" s="683">
        <v>12913</v>
      </c>
      <c r="S16" s="684"/>
      <c r="T16" s="684"/>
      <c r="U16" s="684"/>
      <c r="V16" s="684"/>
      <c r="W16" s="684"/>
      <c r="X16" s="684"/>
      <c r="Y16" s="685"/>
      <c r="Z16" s="686">
        <v>0</v>
      </c>
      <c r="AA16" s="686"/>
      <c r="AB16" s="686"/>
      <c r="AC16" s="686"/>
      <c r="AD16" s="687">
        <v>12913</v>
      </c>
      <c r="AE16" s="687"/>
      <c r="AF16" s="687"/>
      <c r="AG16" s="687"/>
      <c r="AH16" s="687"/>
      <c r="AI16" s="687"/>
      <c r="AJ16" s="687"/>
      <c r="AK16" s="687"/>
      <c r="AL16" s="688">
        <v>0.1</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v>180</v>
      </c>
      <c r="BH16" s="684"/>
      <c r="BI16" s="684"/>
      <c r="BJ16" s="684"/>
      <c r="BK16" s="684"/>
      <c r="BL16" s="684"/>
      <c r="BM16" s="684"/>
      <c r="BN16" s="685"/>
      <c r="BO16" s="686">
        <v>0</v>
      </c>
      <c r="BP16" s="686"/>
      <c r="BQ16" s="686"/>
      <c r="BR16" s="686"/>
      <c r="BS16" s="692" t="s">
        <v>232</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v>2972159</v>
      </c>
      <c r="CS16" s="684"/>
      <c r="CT16" s="684"/>
      <c r="CU16" s="684"/>
      <c r="CV16" s="684"/>
      <c r="CW16" s="684"/>
      <c r="CX16" s="684"/>
      <c r="CY16" s="685"/>
      <c r="CZ16" s="686">
        <v>11.6</v>
      </c>
      <c r="DA16" s="686"/>
      <c r="DB16" s="686"/>
      <c r="DC16" s="686"/>
      <c r="DD16" s="692" t="s">
        <v>128</v>
      </c>
      <c r="DE16" s="684"/>
      <c r="DF16" s="684"/>
      <c r="DG16" s="684"/>
      <c r="DH16" s="684"/>
      <c r="DI16" s="684"/>
      <c r="DJ16" s="684"/>
      <c r="DK16" s="684"/>
      <c r="DL16" s="684"/>
      <c r="DM16" s="684"/>
      <c r="DN16" s="684"/>
      <c r="DO16" s="684"/>
      <c r="DP16" s="685"/>
      <c r="DQ16" s="692">
        <v>183758</v>
      </c>
      <c r="DR16" s="684"/>
      <c r="DS16" s="684"/>
      <c r="DT16" s="684"/>
      <c r="DU16" s="684"/>
      <c r="DV16" s="684"/>
      <c r="DW16" s="684"/>
      <c r="DX16" s="684"/>
      <c r="DY16" s="684"/>
      <c r="DZ16" s="684"/>
      <c r="EA16" s="684"/>
      <c r="EB16" s="684"/>
      <c r="EC16" s="693"/>
    </row>
    <row r="17" spans="2:133" ht="11.25" customHeight="1" x14ac:dyDescent="0.15">
      <c r="B17" s="680" t="s">
        <v>263</v>
      </c>
      <c r="C17" s="681"/>
      <c r="D17" s="681"/>
      <c r="E17" s="681"/>
      <c r="F17" s="681"/>
      <c r="G17" s="681"/>
      <c r="H17" s="681"/>
      <c r="I17" s="681"/>
      <c r="J17" s="681"/>
      <c r="K17" s="681"/>
      <c r="L17" s="681"/>
      <c r="M17" s="681"/>
      <c r="N17" s="681"/>
      <c r="O17" s="681"/>
      <c r="P17" s="681"/>
      <c r="Q17" s="682"/>
      <c r="R17" s="683">
        <v>72349</v>
      </c>
      <c r="S17" s="684"/>
      <c r="T17" s="684"/>
      <c r="U17" s="684"/>
      <c r="V17" s="684"/>
      <c r="W17" s="684"/>
      <c r="X17" s="684"/>
      <c r="Y17" s="685"/>
      <c r="Z17" s="686">
        <v>0.3</v>
      </c>
      <c r="AA17" s="686"/>
      <c r="AB17" s="686"/>
      <c r="AC17" s="686"/>
      <c r="AD17" s="687">
        <v>72349</v>
      </c>
      <c r="AE17" s="687"/>
      <c r="AF17" s="687"/>
      <c r="AG17" s="687"/>
      <c r="AH17" s="687"/>
      <c r="AI17" s="687"/>
      <c r="AJ17" s="687"/>
      <c r="AK17" s="687"/>
      <c r="AL17" s="688">
        <v>0.6</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232</v>
      </c>
      <c r="BH17" s="684"/>
      <c r="BI17" s="684"/>
      <c r="BJ17" s="684"/>
      <c r="BK17" s="684"/>
      <c r="BL17" s="684"/>
      <c r="BM17" s="684"/>
      <c r="BN17" s="685"/>
      <c r="BO17" s="686" t="s">
        <v>232</v>
      </c>
      <c r="BP17" s="686"/>
      <c r="BQ17" s="686"/>
      <c r="BR17" s="686"/>
      <c r="BS17" s="692" t="s">
        <v>128</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3566512</v>
      </c>
      <c r="CS17" s="684"/>
      <c r="CT17" s="684"/>
      <c r="CU17" s="684"/>
      <c r="CV17" s="684"/>
      <c r="CW17" s="684"/>
      <c r="CX17" s="684"/>
      <c r="CY17" s="685"/>
      <c r="CZ17" s="686">
        <v>14</v>
      </c>
      <c r="DA17" s="686"/>
      <c r="DB17" s="686"/>
      <c r="DC17" s="686"/>
      <c r="DD17" s="692" t="s">
        <v>232</v>
      </c>
      <c r="DE17" s="684"/>
      <c r="DF17" s="684"/>
      <c r="DG17" s="684"/>
      <c r="DH17" s="684"/>
      <c r="DI17" s="684"/>
      <c r="DJ17" s="684"/>
      <c r="DK17" s="684"/>
      <c r="DL17" s="684"/>
      <c r="DM17" s="684"/>
      <c r="DN17" s="684"/>
      <c r="DO17" s="684"/>
      <c r="DP17" s="685"/>
      <c r="DQ17" s="692">
        <v>3466558</v>
      </c>
      <c r="DR17" s="684"/>
      <c r="DS17" s="684"/>
      <c r="DT17" s="684"/>
      <c r="DU17" s="684"/>
      <c r="DV17" s="684"/>
      <c r="DW17" s="684"/>
      <c r="DX17" s="684"/>
      <c r="DY17" s="684"/>
      <c r="DZ17" s="684"/>
      <c r="EA17" s="684"/>
      <c r="EB17" s="684"/>
      <c r="EC17" s="693"/>
    </row>
    <row r="18" spans="2:133" ht="11.25" customHeight="1" x14ac:dyDescent="0.15">
      <c r="B18" s="680" t="s">
        <v>266</v>
      </c>
      <c r="C18" s="681"/>
      <c r="D18" s="681"/>
      <c r="E18" s="681"/>
      <c r="F18" s="681"/>
      <c r="G18" s="681"/>
      <c r="H18" s="681"/>
      <c r="I18" s="681"/>
      <c r="J18" s="681"/>
      <c r="K18" s="681"/>
      <c r="L18" s="681"/>
      <c r="M18" s="681"/>
      <c r="N18" s="681"/>
      <c r="O18" s="681"/>
      <c r="P18" s="681"/>
      <c r="Q18" s="682"/>
      <c r="R18" s="683">
        <v>10347</v>
      </c>
      <c r="S18" s="684"/>
      <c r="T18" s="684"/>
      <c r="U18" s="684"/>
      <c r="V18" s="684"/>
      <c r="W18" s="684"/>
      <c r="X18" s="684"/>
      <c r="Y18" s="685"/>
      <c r="Z18" s="686">
        <v>0</v>
      </c>
      <c r="AA18" s="686"/>
      <c r="AB18" s="686"/>
      <c r="AC18" s="686"/>
      <c r="AD18" s="687">
        <v>10347</v>
      </c>
      <c r="AE18" s="687"/>
      <c r="AF18" s="687"/>
      <c r="AG18" s="687"/>
      <c r="AH18" s="687"/>
      <c r="AI18" s="687"/>
      <c r="AJ18" s="687"/>
      <c r="AK18" s="687"/>
      <c r="AL18" s="688">
        <v>0.1</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128</v>
      </c>
      <c r="BH18" s="684"/>
      <c r="BI18" s="684"/>
      <c r="BJ18" s="684"/>
      <c r="BK18" s="684"/>
      <c r="BL18" s="684"/>
      <c r="BM18" s="684"/>
      <c r="BN18" s="685"/>
      <c r="BO18" s="686" t="s">
        <v>128</v>
      </c>
      <c r="BP18" s="686"/>
      <c r="BQ18" s="686"/>
      <c r="BR18" s="686"/>
      <c r="BS18" s="692" t="s">
        <v>128</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t="s">
        <v>128</v>
      </c>
      <c r="CS18" s="684"/>
      <c r="CT18" s="684"/>
      <c r="CU18" s="684"/>
      <c r="CV18" s="684"/>
      <c r="CW18" s="684"/>
      <c r="CX18" s="684"/>
      <c r="CY18" s="685"/>
      <c r="CZ18" s="686" t="s">
        <v>128</v>
      </c>
      <c r="DA18" s="686"/>
      <c r="DB18" s="686"/>
      <c r="DC18" s="686"/>
      <c r="DD18" s="692" t="s">
        <v>232</v>
      </c>
      <c r="DE18" s="684"/>
      <c r="DF18" s="684"/>
      <c r="DG18" s="684"/>
      <c r="DH18" s="684"/>
      <c r="DI18" s="684"/>
      <c r="DJ18" s="684"/>
      <c r="DK18" s="684"/>
      <c r="DL18" s="684"/>
      <c r="DM18" s="684"/>
      <c r="DN18" s="684"/>
      <c r="DO18" s="684"/>
      <c r="DP18" s="685"/>
      <c r="DQ18" s="692" t="s">
        <v>128</v>
      </c>
      <c r="DR18" s="684"/>
      <c r="DS18" s="684"/>
      <c r="DT18" s="684"/>
      <c r="DU18" s="684"/>
      <c r="DV18" s="684"/>
      <c r="DW18" s="684"/>
      <c r="DX18" s="684"/>
      <c r="DY18" s="684"/>
      <c r="DZ18" s="684"/>
      <c r="EA18" s="684"/>
      <c r="EB18" s="684"/>
      <c r="EC18" s="693"/>
    </row>
    <row r="19" spans="2:133" ht="11.25" customHeight="1" x14ac:dyDescent="0.15">
      <c r="B19" s="680" t="s">
        <v>269</v>
      </c>
      <c r="C19" s="681"/>
      <c r="D19" s="681"/>
      <c r="E19" s="681"/>
      <c r="F19" s="681"/>
      <c r="G19" s="681"/>
      <c r="H19" s="681"/>
      <c r="I19" s="681"/>
      <c r="J19" s="681"/>
      <c r="K19" s="681"/>
      <c r="L19" s="681"/>
      <c r="M19" s="681"/>
      <c r="N19" s="681"/>
      <c r="O19" s="681"/>
      <c r="P19" s="681"/>
      <c r="Q19" s="682"/>
      <c r="R19" s="683">
        <v>6388</v>
      </c>
      <c r="S19" s="684"/>
      <c r="T19" s="684"/>
      <c r="U19" s="684"/>
      <c r="V19" s="684"/>
      <c r="W19" s="684"/>
      <c r="X19" s="684"/>
      <c r="Y19" s="685"/>
      <c r="Z19" s="686">
        <v>0</v>
      </c>
      <c r="AA19" s="686"/>
      <c r="AB19" s="686"/>
      <c r="AC19" s="686"/>
      <c r="AD19" s="687">
        <v>6388</v>
      </c>
      <c r="AE19" s="687"/>
      <c r="AF19" s="687"/>
      <c r="AG19" s="687"/>
      <c r="AH19" s="687"/>
      <c r="AI19" s="687"/>
      <c r="AJ19" s="687"/>
      <c r="AK19" s="687"/>
      <c r="AL19" s="688">
        <v>0</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v>113284</v>
      </c>
      <c r="BH19" s="684"/>
      <c r="BI19" s="684"/>
      <c r="BJ19" s="684"/>
      <c r="BK19" s="684"/>
      <c r="BL19" s="684"/>
      <c r="BM19" s="684"/>
      <c r="BN19" s="685"/>
      <c r="BO19" s="686">
        <v>2.9</v>
      </c>
      <c r="BP19" s="686"/>
      <c r="BQ19" s="686"/>
      <c r="BR19" s="686"/>
      <c r="BS19" s="692" t="s">
        <v>128</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128</v>
      </c>
      <c r="CS19" s="684"/>
      <c r="CT19" s="684"/>
      <c r="CU19" s="684"/>
      <c r="CV19" s="684"/>
      <c r="CW19" s="684"/>
      <c r="CX19" s="684"/>
      <c r="CY19" s="685"/>
      <c r="CZ19" s="686" t="s">
        <v>232</v>
      </c>
      <c r="DA19" s="686"/>
      <c r="DB19" s="686"/>
      <c r="DC19" s="686"/>
      <c r="DD19" s="692" t="s">
        <v>232</v>
      </c>
      <c r="DE19" s="684"/>
      <c r="DF19" s="684"/>
      <c r="DG19" s="684"/>
      <c r="DH19" s="684"/>
      <c r="DI19" s="684"/>
      <c r="DJ19" s="684"/>
      <c r="DK19" s="684"/>
      <c r="DL19" s="684"/>
      <c r="DM19" s="684"/>
      <c r="DN19" s="684"/>
      <c r="DO19" s="684"/>
      <c r="DP19" s="685"/>
      <c r="DQ19" s="692" t="s">
        <v>128</v>
      </c>
      <c r="DR19" s="684"/>
      <c r="DS19" s="684"/>
      <c r="DT19" s="684"/>
      <c r="DU19" s="684"/>
      <c r="DV19" s="684"/>
      <c r="DW19" s="684"/>
      <c r="DX19" s="684"/>
      <c r="DY19" s="684"/>
      <c r="DZ19" s="684"/>
      <c r="EA19" s="684"/>
      <c r="EB19" s="684"/>
      <c r="EC19" s="693"/>
    </row>
    <row r="20" spans="2:133" ht="11.25" customHeight="1" x14ac:dyDescent="0.15">
      <c r="B20" s="680" t="s">
        <v>272</v>
      </c>
      <c r="C20" s="681"/>
      <c r="D20" s="681"/>
      <c r="E20" s="681"/>
      <c r="F20" s="681"/>
      <c r="G20" s="681"/>
      <c r="H20" s="681"/>
      <c r="I20" s="681"/>
      <c r="J20" s="681"/>
      <c r="K20" s="681"/>
      <c r="L20" s="681"/>
      <c r="M20" s="681"/>
      <c r="N20" s="681"/>
      <c r="O20" s="681"/>
      <c r="P20" s="681"/>
      <c r="Q20" s="682"/>
      <c r="R20" s="683">
        <v>853</v>
      </c>
      <c r="S20" s="684"/>
      <c r="T20" s="684"/>
      <c r="U20" s="684"/>
      <c r="V20" s="684"/>
      <c r="W20" s="684"/>
      <c r="X20" s="684"/>
      <c r="Y20" s="685"/>
      <c r="Z20" s="686">
        <v>0</v>
      </c>
      <c r="AA20" s="686"/>
      <c r="AB20" s="686"/>
      <c r="AC20" s="686"/>
      <c r="AD20" s="687">
        <v>853</v>
      </c>
      <c r="AE20" s="687"/>
      <c r="AF20" s="687"/>
      <c r="AG20" s="687"/>
      <c r="AH20" s="687"/>
      <c r="AI20" s="687"/>
      <c r="AJ20" s="687"/>
      <c r="AK20" s="687"/>
      <c r="AL20" s="688">
        <v>0</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v>113284</v>
      </c>
      <c r="BH20" s="684"/>
      <c r="BI20" s="684"/>
      <c r="BJ20" s="684"/>
      <c r="BK20" s="684"/>
      <c r="BL20" s="684"/>
      <c r="BM20" s="684"/>
      <c r="BN20" s="685"/>
      <c r="BO20" s="686">
        <v>2.9</v>
      </c>
      <c r="BP20" s="686"/>
      <c r="BQ20" s="686"/>
      <c r="BR20" s="686"/>
      <c r="BS20" s="692" t="s">
        <v>128</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25533809</v>
      </c>
      <c r="CS20" s="684"/>
      <c r="CT20" s="684"/>
      <c r="CU20" s="684"/>
      <c r="CV20" s="684"/>
      <c r="CW20" s="684"/>
      <c r="CX20" s="684"/>
      <c r="CY20" s="685"/>
      <c r="CZ20" s="686">
        <v>100</v>
      </c>
      <c r="DA20" s="686"/>
      <c r="DB20" s="686"/>
      <c r="DC20" s="686"/>
      <c r="DD20" s="692">
        <v>2733321</v>
      </c>
      <c r="DE20" s="684"/>
      <c r="DF20" s="684"/>
      <c r="DG20" s="684"/>
      <c r="DH20" s="684"/>
      <c r="DI20" s="684"/>
      <c r="DJ20" s="684"/>
      <c r="DK20" s="684"/>
      <c r="DL20" s="684"/>
      <c r="DM20" s="684"/>
      <c r="DN20" s="684"/>
      <c r="DO20" s="684"/>
      <c r="DP20" s="685"/>
      <c r="DQ20" s="692">
        <v>15970536</v>
      </c>
      <c r="DR20" s="684"/>
      <c r="DS20" s="684"/>
      <c r="DT20" s="684"/>
      <c r="DU20" s="684"/>
      <c r="DV20" s="684"/>
      <c r="DW20" s="684"/>
      <c r="DX20" s="684"/>
      <c r="DY20" s="684"/>
      <c r="DZ20" s="684"/>
      <c r="EA20" s="684"/>
      <c r="EB20" s="684"/>
      <c r="EC20" s="693"/>
    </row>
    <row r="21" spans="2:133" ht="11.25" customHeight="1" x14ac:dyDescent="0.15">
      <c r="B21" s="680" t="s">
        <v>275</v>
      </c>
      <c r="C21" s="681"/>
      <c r="D21" s="681"/>
      <c r="E21" s="681"/>
      <c r="F21" s="681"/>
      <c r="G21" s="681"/>
      <c r="H21" s="681"/>
      <c r="I21" s="681"/>
      <c r="J21" s="681"/>
      <c r="K21" s="681"/>
      <c r="L21" s="681"/>
      <c r="M21" s="681"/>
      <c r="N21" s="681"/>
      <c r="O21" s="681"/>
      <c r="P21" s="681"/>
      <c r="Q21" s="682"/>
      <c r="R21" s="683">
        <v>54761</v>
      </c>
      <c r="S21" s="684"/>
      <c r="T21" s="684"/>
      <c r="U21" s="684"/>
      <c r="V21" s="684"/>
      <c r="W21" s="684"/>
      <c r="X21" s="684"/>
      <c r="Y21" s="685"/>
      <c r="Z21" s="686">
        <v>0.2</v>
      </c>
      <c r="AA21" s="686"/>
      <c r="AB21" s="686"/>
      <c r="AC21" s="686"/>
      <c r="AD21" s="687">
        <v>54761</v>
      </c>
      <c r="AE21" s="687"/>
      <c r="AF21" s="687"/>
      <c r="AG21" s="687"/>
      <c r="AH21" s="687"/>
      <c r="AI21" s="687"/>
      <c r="AJ21" s="687"/>
      <c r="AK21" s="687"/>
      <c r="AL21" s="688">
        <v>0.4</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t="s">
        <v>128</v>
      </c>
      <c r="BH21" s="684"/>
      <c r="BI21" s="684"/>
      <c r="BJ21" s="684"/>
      <c r="BK21" s="684"/>
      <c r="BL21" s="684"/>
      <c r="BM21" s="684"/>
      <c r="BN21" s="685"/>
      <c r="BO21" s="686" t="s">
        <v>128</v>
      </c>
      <c r="BP21" s="686"/>
      <c r="BQ21" s="686"/>
      <c r="BR21" s="686"/>
      <c r="BS21" s="692" t="s">
        <v>128</v>
      </c>
      <c r="BT21" s="684"/>
      <c r="BU21" s="684"/>
      <c r="BV21" s="684"/>
      <c r="BW21" s="684"/>
      <c r="BX21" s="684"/>
      <c r="BY21" s="684"/>
      <c r="BZ21" s="684"/>
      <c r="CA21" s="684"/>
      <c r="CB21" s="693"/>
      <c r="CD21" s="710"/>
      <c r="CE21" s="711"/>
      <c r="CF21" s="711"/>
      <c r="CG21" s="711"/>
      <c r="CH21" s="711"/>
      <c r="CI21" s="711"/>
      <c r="CJ21" s="711"/>
      <c r="CK21" s="711"/>
      <c r="CL21" s="711"/>
      <c r="CM21" s="711"/>
      <c r="CN21" s="711"/>
      <c r="CO21" s="711"/>
      <c r="CP21" s="711"/>
      <c r="CQ21" s="712"/>
      <c r="CR21" s="713"/>
      <c r="CS21" s="706"/>
      <c r="CT21" s="706"/>
      <c r="CU21" s="706"/>
      <c r="CV21" s="706"/>
      <c r="CW21" s="706"/>
      <c r="CX21" s="706"/>
      <c r="CY21" s="714"/>
      <c r="CZ21" s="715"/>
      <c r="DA21" s="715"/>
      <c r="DB21" s="715"/>
      <c r="DC21" s="715"/>
      <c r="DD21" s="705"/>
      <c r="DE21" s="706"/>
      <c r="DF21" s="706"/>
      <c r="DG21" s="706"/>
      <c r="DH21" s="706"/>
      <c r="DI21" s="706"/>
      <c r="DJ21" s="706"/>
      <c r="DK21" s="706"/>
      <c r="DL21" s="706"/>
      <c r="DM21" s="706"/>
      <c r="DN21" s="706"/>
      <c r="DO21" s="706"/>
      <c r="DP21" s="714"/>
      <c r="DQ21" s="705"/>
      <c r="DR21" s="706"/>
      <c r="DS21" s="706"/>
      <c r="DT21" s="706"/>
      <c r="DU21" s="706"/>
      <c r="DV21" s="706"/>
      <c r="DW21" s="706"/>
      <c r="DX21" s="706"/>
      <c r="DY21" s="706"/>
      <c r="DZ21" s="706"/>
      <c r="EA21" s="706"/>
      <c r="EB21" s="706"/>
      <c r="EC21" s="707"/>
    </row>
    <row r="22" spans="2:133" ht="11.25" customHeight="1" x14ac:dyDescent="0.15">
      <c r="B22" s="680" t="s">
        <v>277</v>
      </c>
      <c r="C22" s="681"/>
      <c r="D22" s="681"/>
      <c r="E22" s="681"/>
      <c r="F22" s="681"/>
      <c r="G22" s="681"/>
      <c r="H22" s="681"/>
      <c r="I22" s="681"/>
      <c r="J22" s="681"/>
      <c r="K22" s="681"/>
      <c r="L22" s="681"/>
      <c r="M22" s="681"/>
      <c r="N22" s="681"/>
      <c r="O22" s="681"/>
      <c r="P22" s="681"/>
      <c r="Q22" s="682"/>
      <c r="R22" s="683">
        <v>9798919</v>
      </c>
      <c r="S22" s="684"/>
      <c r="T22" s="684"/>
      <c r="U22" s="684"/>
      <c r="V22" s="684"/>
      <c r="W22" s="684"/>
      <c r="X22" s="684"/>
      <c r="Y22" s="685"/>
      <c r="Z22" s="686">
        <v>36.9</v>
      </c>
      <c r="AA22" s="686"/>
      <c r="AB22" s="686"/>
      <c r="AC22" s="686"/>
      <c r="AD22" s="687">
        <v>8248789</v>
      </c>
      <c r="AE22" s="687"/>
      <c r="AF22" s="687"/>
      <c r="AG22" s="687"/>
      <c r="AH22" s="687"/>
      <c r="AI22" s="687"/>
      <c r="AJ22" s="687"/>
      <c r="AK22" s="687"/>
      <c r="AL22" s="688">
        <v>63</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t="s">
        <v>128</v>
      </c>
      <c r="BH22" s="684"/>
      <c r="BI22" s="684"/>
      <c r="BJ22" s="684"/>
      <c r="BK22" s="684"/>
      <c r="BL22" s="684"/>
      <c r="BM22" s="684"/>
      <c r="BN22" s="685"/>
      <c r="BO22" s="686" t="s">
        <v>232</v>
      </c>
      <c r="BP22" s="686"/>
      <c r="BQ22" s="686"/>
      <c r="BR22" s="686"/>
      <c r="BS22" s="692" t="s">
        <v>128</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280</v>
      </c>
      <c r="C23" s="681"/>
      <c r="D23" s="681"/>
      <c r="E23" s="681"/>
      <c r="F23" s="681"/>
      <c r="G23" s="681"/>
      <c r="H23" s="681"/>
      <c r="I23" s="681"/>
      <c r="J23" s="681"/>
      <c r="K23" s="681"/>
      <c r="L23" s="681"/>
      <c r="M23" s="681"/>
      <c r="N23" s="681"/>
      <c r="O23" s="681"/>
      <c r="P23" s="681"/>
      <c r="Q23" s="682"/>
      <c r="R23" s="683">
        <v>8248789</v>
      </c>
      <c r="S23" s="684"/>
      <c r="T23" s="684"/>
      <c r="U23" s="684"/>
      <c r="V23" s="684"/>
      <c r="W23" s="684"/>
      <c r="X23" s="684"/>
      <c r="Y23" s="685"/>
      <c r="Z23" s="686">
        <v>31</v>
      </c>
      <c r="AA23" s="686"/>
      <c r="AB23" s="686"/>
      <c r="AC23" s="686"/>
      <c r="AD23" s="687">
        <v>8248789</v>
      </c>
      <c r="AE23" s="687"/>
      <c r="AF23" s="687"/>
      <c r="AG23" s="687"/>
      <c r="AH23" s="687"/>
      <c r="AI23" s="687"/>
      <c r="AJ23" s="687"/>
      <c r="AK23" s="687"/>
      <c r="AL23" s="688">
        <v>63</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v>113284</v>
      </c>
      <c r="BH23" s="684"/>
      <c r="BI23" s="684"/>
      <c r="BJ23" s="684"/>
      <c r="BK23" s="684"/>
      <c r="BL23" s="684"/>
      <c r="BM23" s="684"/>
      <c r="BN23" s="685"/>
      <c r="BO23" s="686">
        <v>2.9</v>
      </c>
      <c r="BP23" s="686"/>
      <c r="BQ23" s="686"/>
      <c r="BR23" s="686"/>
      <c r="BS23" s="692" t="s">
        <v>128</v>
      </c>
      <c r="BT23" s="684"/>
      <c r="BU23" s="684"/>
      <c r="BV23" s="684"/>
      <c r="BW23" s="684"/>
      <c r="BX23" s="684"/>
      <c r="BY23" s="684"/>
      <c r="BZ23" s="684"/>
      <c r="CA23" s="684"/>
      <c r="CB23" s="693"/>
      <c r="CD23" s="665" t="s">
        <v>220</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6" t="s">
        <v>285</v>
      </c>
      <c r="DM23" s="717"/>
      <c r="DN23" s="717"/>
      <c r="DO23" s="717"/>
      <c r="DP23" s="717"/>
      <c r="DQ23" s="717"/>
      <c r="DR23" s="717"/>
      <c r="DS23" s="717"/>
      <c r="DT23" s="717"/>
      <c r="DU23" s="717"/>
      <c r="DV23" s="718"/>
      <c r="DW23" s="665" t="s">
        <v>286</v>
      </c>
      <c r="DX23" s="666"/>
      <c r="DY23" s="666"/>
      <c r="DZ23" s="666"/>
      <c r="EA23" s="666"/>
      <c r="EB23" s="666"/>
      <c r="EC23" s="667"/>
    </row>
    <row r="24" spans="2:133" ht="11.25" customHeight="1" x14ac:dyDescent="0.15">
      <c r="B24" s="680" t="s">
        <v>287</v>
      </c>
      <c r="C24" s="681"/>
      <c r="D24" s="681"/>
      <c r="E24" s="681"/>
      <c r="F24" s="681"/>
      <c r="G24" s="681"/>
      <c r="H24" s="681"/>
      <c r="I24" s="681"/>
      <c r="J24" s="681"/>
      <c r="K24" s="681"/>
      <c r="L24" s="681"/>
      <c r="M24" s="681"/>
      <c r="N24" s="681"/>
      <c r="O24" s="681"/>
      <c r="P24" s="681"/>
      <c r="Q24" s="682"/>
      <c r="R24" s="683">
        <v>1550130</v>
      </c>
      <c r="S24" s="684"/>
      <c r="T24" s="684"/>
      <c r="U24" s="684"/>
      <c r="V24" s="684"/>
      <c r="W24" s="684"/>
      <c r="X24" s="684"/>
      <c r="Y24" s="685"/>
      <c r="Z24" s="686">
        <v>5.8</v>
      </c>
      <c r="AA24" s="686"/>
      <c r="AB24" s="686"/>
      <c r="AC24" s="686"/>
      <c r="AD24" s="687" t="s">
        <v>128</v>
      </c>
      <c r="AE24" s="687"/>
      <c r="AF24" s="687"/>
      <c r="AG24" s="687"/>
      <c r="AH24" s="687"/>
      <c r="AI24" s="687"/>
      <c r="AJ24" s="687"/>
      <c r="AK24" s="687"/>
      <c r="AL24" s="688" t="s">
        <v>128</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128</v>
      </c>
      <c r="BH24" s="684"/>
      <c r="BI24" s="684"/>
      <c r="BJ24" s="684"/>
      <c r="BK24" s="684"/>
      <c r="BL24" s="684"/>
      <c r="BM24" s="684"/>
      <c r="BN24" s="685"/>
      <c r="BO24" s="686" t="s">
        <v>128</v>
      </c>
      <c r="BP24" s="686"/>
      <c r="BQ24" s="686"/>
      <c r="BR24" s="686"/>
      <c r="BS24" s="692" t="s">
        <v>128</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9963792</v>
      </c>
      <c r="CS24" s="673"/>
      <c r="CT24" s="673"/>
      <c r="CU24" s="673"/>
      <c r="CV24" s="673"/>
      <c r="CW24" s="673"/>
      <c r="CX24" s="673"/>
      <c r="CY24" s="674"/>
      <c r="CZ24" s="677">
        <v>39</v>
      </c>
      <c r="DA24" s="678"/>
      <c r="DB24" s="678"/>
      <c r="DC24" s="697"/>
      <c r="DD24" s="719">
        <v>7918749</v>
      </c>
      <c r="DE24" s="673"/>
      <c r="DF24" s="673"/>
      <c r="DG24" s="673"/>
      <c r="DH24" s="673"/>
      <c r="DI24" s="673"/>
      <c r="DJ24" s="673"/>
      <c r="DK24" s="674"/>
      <c r="DL24" s="719">
        <v>7813045</v>
      </c>
      <c r="DM24" s="673"/>
      <c r="DN24" s="673"/>
      <c r="DO24" s="673"/>
      <c r="DP24" s="673"/>
      <c r="DQ24" s="673"/>
      <c r="DR24" s="673"/>
      <c r="DS24" s="673"/>
      <c r="DT24" s="673"/>
      <c r="DU24" s="673"/>
      <c r="DV24" s="674"/>
      <c r="DW24" s="677">
        <v>57.7</v>
      </c>
      <c r="DX24" s="678"/>
      <c r="DY24" s="678"/>
      <c r="DZ24" s="678"/>
      <c r="EA24" s="678"/>
      <c r="EB24" s="678"/>
      <c r="EC24" s="679"/>
    </row>
    <row r="25" spans="2:133" ht="11.25" customHeight="1" x14ac:dyDescent="0.15">
      <c r="B25" s="680" t="s">
        <v>290</v>
      </c>
      <c r="C25" s="681"/>
      <c r="D25" s="681"/>
      <c r="E25" s="681"/>
      <c r="F25" s="681"/>
      <c r="G25" s="681"/>
      <c r="H25" s="681"/>
      <c r="I25" s="681"/>
      <c r="J25" s="681"/>
      <c r="K25" s="681"/>
      <c r="L25" s="681"/>
      <c r="M25" s="681"/>
      <c r="N25" s="681"/>
      <c r="O25" s="681"/>
      <c r="P25" s="681"/>
      <c r="Q25" s="682"/>
      <c r="R25" s="683" t="s">
        <v>128</v>
      </c>
      <c r="S25" s="684"/>
      <c r="T25" s="684"/>
      <c r="U25" s="684"/>
      <c r="V25" s="684"/>
      <c r="W25" s="684"/>
      <c r="X25" s="684"/>
      <c r="Y25" s="685"/>
      <c r="Z25" s="686" t="s">
        <v>128</v>
      </c>
      <c r="AA25" s="686"/>
      <c r="AB25" s="686"/>
      <c r="AC25" s="686"/>
      <c r="AD25" s="687" t="s">
        <v>232</v>
      </c>
      <c r="AE25" s="687"/>
      <c r="AF25" s="687"/>
      <c r="AG25" s="687"/>
      <c r="AH25" s="687"/>
      <c r="AI25" s="687"/>
      <c r="AJ25" s="687"/>
      <c r="AK25" s="687"/>
      <c r="AL25" s="688" t="s">
        <v>128</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t="s">
        <v>128</v>
      </c>
      <c r="BH25" s="684"/>
      <c r="BI25" s="684"/>
      <c r="BJ25" s="684"/>
      <c r="BK25" s="684"/>
      <c r="BL25" s="684"/>
      <c r="BM25" s="684"/>
      <c r="BN25" s="685"/>
      <c r="BO25" s="686" t="s">
        <v>232</v>
      </c>
      <c r="BP25" s="686"/>
      <c r="BQ25" s="686"/>
      <c r="BR25" s="686"/>
      <c r="BS25" s="692" t="s">
        <v>128</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3861277</v>
      </c>
      <c r="CS25" s="708"/>
      <c r="CT25" s="708"/>
      <c r="CU25" s="708"/>
      <c r="CV25" s="708"/>
      <c r="CW25" s="708"/>
      <c r="CX25" s="708"/>
      <c r="CY25" s="709"/>
      <c r="CZ25" s="688">
        <v>15.1</v>
      </c>
      <c r="DA25" s="720"/>
      <c r="DB25" s="720"/>
      <c r="DC25" s="722"/>
      <c r="DD25" s="692">
        <v>3661002</v>
      </c>
      <c r="DE25" s="708"/>
      <c r="DF25" s="708"/>
      <c r="DG25" s="708"/>
      <c r="DH25" s="708"/>
      <c r="DI25" s="708"/>
      <c r="DJ25" s="708"/>
      <c r="DK25" s="709"/>
      <c r="DL25" s="692">
        <v>3586367</v>
      </c>
      <c r="DM25" s="708"/>
      <c r="DN25" s="708"/>
      <c r="DO25" s="708"/>
      <c r="DP25" s="708"/>
      <c r="DQ25" s="708"/>
      <c r="DR25" s="708"/>
      <c r="DS25" s="708"/>
      <c r="DT25" s="708"/>
      <c r="DU25" s="708"/>
      <c r="DV25" s="709"/>
      <c r="DW25" s="688">
        <v>26.5</v>
      </c>
      <c r="DX25" s="720"/>
      <c r="DY25" s="720"/>
      <c r="DZ25" s="720"/>
      <c r="EA25" s="720"/>
      <c r="EB25" s="720"/>
      <c r="EC25" s="721"/>
    </row>
    <row r="26" spans="2:133" ht="11.25" customHeight="1" x14ac:dyDescent="0.15">
      <c r="B26" s="680" t="s">
        <v>293</v>
      </c>
      <c r="C26" s="681"/>
      <c r="D26" s="681"/>
      <c r="E26" s="681"/>
      <c r="F26" s="681"/>
      <c r="G26" s="681"/>
      <c r="H26" s="681"/>
      <c r="I26" s="681"/>
      <c r="J26" s="681"/>
      <c r="K26" s="681"/>
      <c r="L26" s="681"/>
      <c r="M26" s="681"/>
      <c r="N26" s="681"/>
      <c r="O26" s="681"/>
      <c r="P26" s="681"/>
      <c r="Q26" s="682"/>
      <c r="R26" s="683">
        <v>14743181</v>
      </c>
      <c r="S26" s="684"/>
      <c r="T26" s="684"/>
      <c r="U26" s="684"/>
      <c r="V26" s="684"/>
      <c r="W26" s="684"/>
      <c r="X26" s="684"/>
      <c r="Y26" s="685"/>
      <c r="Z26" s="686">
        <v>55.5</v>
      </c>
      <c r="AA26" s="686"/>
      <c r="AB26" s="686"/>
      <c r="AC26" s="686"/>
      <c r="AD26" s="687">
        <v>13079767</v>
      </c>
      <c r="AE26" s="687"/>
      <c r="AF26" s="687"/>
      <c r="AG26" s="687"/>
      <c r="AH26" s="687"/>
      <c r="AI26" s="687"/>
      <c r="AJ26" s="687"/>
      <c r="AK26" s="687"/>
      <c r="AL26" s="688">
        <v>99.9</v>
      </c>
      <c r="AM26" s="689"/>
      <c r="AN26" s="689"/>
      <c r="AO26" s="690"/>
      <c r="AP26" s="702" t="s">
        <v>294</v>
      </c>
      <c r="AQ26" s="723"/>
      <c r="AR26" s="723"/>
      <c r="AS26" s="723"/>
      <c r="AT26" s="723"/>
      <c r="AU26" s="723"/>
      <c r="AV26" s="723"/>
      <c r="AW26" s="723"/>
      <c r="AX26" s="723"/>
      <c r="AY26" s="723"/>
      <c r="AZ26" s="723"/>
      <c r="BA26" s="723"/>
      <c r="BB26" s="723"/>
      <c r="BC26" s="723"/>
      <c r="BD26" s="723"/>
      <c r="BE26" s="723"/>
      <c r="BF26" s="704"/>
      <c r="BG26" s="683" t="s">
        <v>128</v>
      </c>
      <c r="BH26" s="684"/>
      <c r="BI26" s="684"/>
      <c r="BJ26" s="684"/>
      <c r="BK26" s="684"/>
      <c r="BL26" s="684"/>
      <c r="BM26" s="684"/>
      <c r="BN26" s="685"/>
      <c r="BO26" s="686" t="s">
        <v>128</v>
      </c>
      <c r="BP26" s="686"/>
      <c r="BQ26" s="686"/>
      <c r="BR26" s="686"/>
      <c r="BS26" s="692" t="s">
        <v>128</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2558871</v>
      </c>
      <c r="CS26" s="684"/>
      <c r="CT26" s="684"/>
      <c r="CU26" s="684"/>
      <c r="CV26" s="684"/>
      <c r="CW26" s="684"/>
      <c r="CX26" s="684"/>
      <c r="CY26" s="685"/>
      <c r="CZ26" s="688">
        <v>10</v>
      </c>
      <c r="DA26" s="720"/>
      <c r="DB26" s="720"/>
      <c r="DC26" s="722"/>
      <c r="DD26" s="692">
        <v>2388088</v>
      </c>
      <c r="DE26" s="684"/>
      <c r="DF26" s="684"/>
      <c r="DG26" s="684"/>
      <c r="DH26" s="684"/>
      <c r="DI26" s="684"/>
      <c r="DJ26" s="684"/>
      <c r="DK26" s="685"/>
      <c r="DL26" s="692" t="s">
        <v>128</v>
      </c>
      <c r="DM26" s="684"/>
      <c r="DN26" s="684"/>
      <c r="DO26" s="684"/>
      <c r="DP26" s="684"/>
      <c r="DQ26" s="684"/>
      <c r="DR26" s="684"/>
      <c r="DS26" s="684"/>
      <c r="DT26" s="684"/>
      <c r="DU26" s="684"/>
      <c r="DV26" s="685"/>
      <c r="DW26" s="688" t="s">
        <v>128</v>
      </c>
      <c r="DX26" s="720"/>
      <c r="DY26" s="720"/>
      <c r="DZ26" s="720"/>
      <c r="EA26" s="720"/>
      <c r="EB26" s="720"/>
      <c r="EC26" s="721"/>
    </row>
    <row r="27" spans="2:133" ht="11.25" customHeight="1" x14ac:dyDescent="0.15">
      <c r="B27" s="680" t="s">
        <v>296</v>
      </c>
      <c r="C27" s="681"/>
      <c r="D27" s="681"/>
      <c r="E27" s="681"/>
      <c r="F27" s="681"/>
      <c r="G27" s="681"/>
      <c r="H27" s="681"/>
      <c r="I27" s="681"/>
      <c r="J27" s="681"/>
      <c r="K27" s="681"/>
      <c r="L27" s="681"/>
      <c r="M27" s="681"/>
      <c r="N27" s="681"/>
      <c r="O27" s="681"/>
      <c r="P27" s="681"/>
      <c r="Q27" s="682"/>
      <c r="R27" s="683">
        <v>3705</v>
      </c>
      <c r="S27" s="684"/>
      <c r="T27" s="684"/>
      <c r="U27" s="684"/>
      <c r="V27" s="684"/>
      <c r="W27" s="684"/>
      <c r="X27" s="684"/>
      <c r="Y27" s="685"/>
      <c r="Z27" s="686">
        <v>0</v>
      </c>
      <c r="AA27" s="686"/>
      <c r="AB27" s="686"/>
      <c r="AC27" s="686"/>
      <c r="AD27" s="687">
        <v>3705</v>
      </c>
      <c r="AE27" s="687"/>
      <c r="AF27" s="687"/>
      <c r="AG27" s="687"/>
      <c r="AH27" s="687"/>
      <c r="AI27" s="687"/>
      <c r="AJ27" s="687"/>
      <c r="AK27" s="687"/>
      <c r="AL27" s="688">
        <v>0</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3870194</v>
      </c>
      <c r="BH27" s="684"/>
      <c r="BI27" s="684"/>
      <c r="BJ27" s="684"/>
      <c r="BK27" s="684"/>
      <c r="BL27" s="684"/>
      <c r="BM27" s="684"/>
      <c r="BN27" s="685"/>
      <c r="BO27" s="686">
        <v>100</v>
      </c>
      <c r="BP27" s="686"/>
      <c r="BQ27" s="686"/>
      <c r="BR27" s="686"/>
      <c r="BS27" s="692">
        <v>36475</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2536003</v>
      </c>
      <c r="CS27" s="708"/>
      <c r="CT27" s="708"/>
      <c r="CU27" s="708"/>
      <c r="CV27" s="708"/>
      <c r="CW27" s="708"/>
      <c r="CX27" s="708"/>
      <c r="CY27" s="709"/>
      <c r="CZ27" s="688">
        <v>9.9</v>
      </c>
      <c r="DA27" s="720"/>
      <c r="DB27" s="720"/>
      <c r="DC27" s="722"/>
      <c r="DD27" s="692">
        <v>791189</v>
      </c>
      <c r="DE27" s="708"/>
      <c r="DF27" s="708"/>
      <c r="DG27" s="708"/>
      <c r="DH27" s="708"/>
      <c r="DI27" s="708"/>
      <c r="DJ27" s="708"/>
      <c r="DK27" s="709"/>
      <c r="DL27" s="692">
        <v>760120</v>
      </c>
      <c r="DM27" s="708"/>
      <c r="DN27" s="708"/>
      <c r="DO27" s="708"/>
      <c r="DP27" s="708"/>
      <c r="DQ27" s="708"/>
      <c r="DR27" s="708"/>
      <c r="DS27" s="708"/>
      <c r="DT27" s="708"/>
      <c r="DU27" s="708"/>
      <c r="DV27" s="709"/>
      <c r="DW27" s="688">
        <v>5.6</v>
      </c>
      <c r="DX27" s="720"/>
      <c r="DY27" s="720"/>
      <c r="DZ27" s="720"/>
      <c r="EA27" s="720"/>
      <c r="EB27" s="720"/>
      <c r="EC27" s="721"/>
    </row>
    <row r="28" spans="2:133" ht="11.25" customHeight="1" x14ac:dyDescent="0.15">
      <c r="B28" s="680" t="s">
        <v>299</v>
      </c>
      <c r="C28" s="681"/>
      <c r="D28" s="681"/>
      <c r="E28" s="681"/>
      <c r="F28" s="681"/>
      <c r="G28" s="681"/>
      <c r="H28" s="681"/>
      <c r="I28" s="681"/>
      <c r="J28" s="681"/>
      <c r="K28" s="681"/>
      <c r="L28" s="681"/>
      <c r="M28" s="681"/>
      <c r="N28" s="681"/>
      <c r="O28" s="681"/>
      <c r="P28" s="681"/>
      <c r="Q28" s="682"/>
      <c r="R28" s="683">
        <v>108908</v>
      </c>
      <c r="S28" s="684"/>
      <c r="T28" s="684"/>
      <c r="U28" s="684"/>
      <c r="V28" s="684"/>
      <c r="W28" s="684"/>
      <c r="X28" s="684"/>
      <c r="Y28" s="685"/>
      <c r="Z28" s="686">
        <v>0.4</v>
      </c>
      <c r="AA28" s="686"/>
      <c r="AB28" s="686"/>
      <c r="AC28" s="686"/>
      <c r="AD28" s="687" t="s">
        <v>128</v>
      </c>
      <c r="AE28" s="687"/>
      <c r="AF28" s="687"/>
      <c r="AG28" s="687"/>
      <c r="AH28" s="687"/>
      <c r="AI28" s="687"/>
      <c r="AJ28" s="687"/>
      <c r="AK28" s="687"/>
      <c r="AL28" s="688" t="s">
        <v>128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v>3566512</v>
      </c>
      <c r="CS28" s="684"/>
      <c r="CT28" s="684"/>
      <c r="CU28" s="684"/>
      <c r="CV28" s="684"/>
      <c r="CW28" s="684"/>
      <c r="CX28" s="684"/>
      <c r="CY28" s="685"/>
      <c r="CZ28" s="688">
        <v>14</v>
      </c>
      <c r="DA28" s="720"/>
      <c r="DB28" s="720"/>
      <c r="DC28" s="722"/>
      <c r="DD28" s="692">
        <v>3466558</v>
      </c>
      <c r="DE28" s="684"/>
      <c r="DF28" s="684"/>
      <c r="DG28" s="684"/>
      <c r="DH28" s="684"/>
      <c r="DI28" s="684"/>
      <c r="DJ28" s="684"/>
      <c r="DK28" s="685"/>
      <c r="DL28" s="692">
        <v>3466558</v>
      </c>
      <c r="DM28" s="684"/>
      <c r="DN28" s="684"/>
      <c r="DO28" s="684"/>
      <c r="DP28" s="684"/>
      <c r="DQ28" s="684"/>
      <c r="DR28" s="684"/>
      <c r="DS28" s="684"/>
      <c r="DT28" s="684"/>
      <c r="DU28" s="684"/>
      <c r="DV28" s="685"/>
      <c r="DW28" s="688">
        <v>25.6</v>
      </c>
      <c r="DX28" s="720"/>
      <c r="DY28" s="720"/>
      <c r="DZ28" s="720"/>
      <c r="EA28" s="720"/>
      <c r="EB28" s="720"/>
      <c r="EC28" s="721"/>
    </row>
    <row r="29" spans="2:133" ht="11.25" customHeight="1" x14ac:dyDescent="0.15">
      <c r="B29" s="680" t="s">
        <v>301</v>
      </c>
      <c r="C29" s="681"/>
      <c r="D29" s="681"/>
      <c r="E29" s="681"/>
      <c r="F29" s="681"/>
      <c r="G29" s="681"/>
      <c r="H29" s="681"/>
      <c r="I29" s="681"/>
      <c r="J29" s="681"/>
      <c r="K29" s="681"/>
      <c r="L29" s="681"/>
      <c r="M29" s="681"/>
      <c r="N29" s="681"/>
      <c r="O29" s="681"/>
      <c r="P29" s="681"/>
      <c r="Q29" s="682"/>
      <c r="R29" s="683">
        <v>405229</v>
      </c>
      <c r="S29" s="684"/>
      <c r="T29" s="684"/>
      <c r="U29" s="684"/>
      <c r="V29" s="684"/>
      <c r="W29" s="684"/>
      <c r="X29" s="684"/>
      <c r="Y29" s="685"/>
      <c r="Z29" s="686">
        <v>1.5</v>
      </c>
      <c r="AA29" s="686"/>
      <c r="AB29" s="686"/>
      <c r="AC29" s="686"/>
      <c r="AD29" s="687">
        <v>9634</v>
      </c>
      <c r="AE29" s="687"/>
      <c r="AF29" s="687"/>
      <c r="AG29" s="687"/>
      <c r="AH29" s="687"/>
      <c r="AI29" s="687"/>
      <c r="AJ29" s="687"/>
      <c r="AK29" s="687"/>
      <c r="AL29" s="688">
        <v>0.1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302</v>
      </c>
      <c r="CE29" s="730"/>
      <c r="CF29" s="698" t="s">
        <v>303</v>
      </c>
      <c r="CG29" s="699"/>
      <c r="CH29" s="699"/>
      <c r="CI29" s="699"/>
      <c r="CJ29" s="699"/>
      <c r="CK29" s="699"/>
      <c r="CL29" s="699"/>
      <c r="CM29" s="699"/>
      <c r="CN29" s="699"/>
      <c r="CO29" s="699"/>
      <c r="CP29" s="699"/>
      <c r="CQ29" s="700"/>
      <c r="CR29" s="683">
        <v>3565700</v>
      </c>
      <c r="CS29" s="708"/>
      <c r="CT29" s="708"/>
      <c r="CU29" s="708"/>
      <c r="CV29" s="708"/>
      <c r="CW29" s="708"/>
      <c r="CX29" s="708"/>
      <c r="CY29" s="709"/>
      <c r="CZ29" s="688">
        <v>14</v>
      </c>
      <c r="DA29" s="720"/>
      <c r="DB29" s="720"/>
      <c r="DC29" s="722"/>
      <c r="DD29" s="692">
        <v>3465746</v>
      </c>
      <c r="DE29" s="708"/>
      <c r="DF29" s="708"/>
      <c r="DG29" s="708"/>
      <c r="DH29" s="708"/>
      <c r="DI29" s="708"/>
      <c r="DJ29" s="708"/>
      <c r="DK29" s="709"/>
      <c r="DL29" s="692">
        <v>3465746</v>
      </c>
      <c r="DM29" s="708"/>
      <c r="DN29" s="708"/>
      <c r="DO29" s="708"/>
      <c r="DP29" s="708"/>
      <c r="DQ29" s="708"/>
      <c r="DR29" s="708"/>
      <c r="DS29" s="708"/>
      <c r="DT29" s="708"/>
      <c r="DU29" s="708"/>
      <c r="DV29" s="709"/>
      <c r="DW29" s="688">
        <v>25.6</v>
      </c>
      <c r="DX29" s="720"/>
      <c r="DY29" s="720"/>
      <c r="DZ29" s="720"/>
      <c r="EA29" s="720"/>
      <c r="EB29" s="720"/>
      <c r="EC29" s="721"/>
    </row>
    <row r="30" spans="2:133" ht="11.25" customHeight="1" x14ac:dyDescent="0.15">
      <c r="B30" s="680" t="s">
        <v>304</v>
      </c>
      <c r="C30" s="681"/>
      <c r="D30" s="681"/>
      <c r="E30" s="681"/>
      <c r="F30" s="681"/>
      <c r="G30" s="681"/>
      <c r="H30" s="681"/>
      <c r="I30" s="681"/>
      <c r="J30" s="681"/>
      <c r="K30" s="681"/>
      <c r="L30" s="681"/>
      <c r="M30" s="681"/>
      <c r="N30" s="681"/>
      <c r="O30" s="681"/>
      <c r="P30" s="681"/>
      <c r="Q30" s="682"/>
      <c r="R30" s="683">
        <v>69310</v>
      </c>
      <c r="S30" s="684"/>
      <c r="T30" s="684"/>
      <c r="U30" s="684"/>
      <c r="V30" s="684"/>
      <c r="W30" s="684"/>
      <c r="X30" s="684"/>
      <c r="Y30" s="685"/>
      <c r="Z30" s="686">
        <v>0.3</v>
      </c>
      <c r="AA30" s="686"/>
      <c r="AB30" s="686"/>
      <c r="AC30" s="686"/>
      <c r="AD30" s="687" t="s">
        <v>128</v>
      </c>
      <c r="AE30" s="687"/>
      <c r="AF30" s="687"/>
      <c r="AG30" s="687"/>
      <c r="AH30" s="687"/>
      <c r="AI30" s="687"/>
      <c r="AJ30" s="687"/>
      <c r="AK30" s="687"/>
      <c r="AL30" s="688" t="s">
        <v>232</v>
      </c>
      <c r="AM30" s="689"/>
      <c r="AN30" s="689"/>
      <c r="AO30" s="690"/>
      <c r="AP30" s="662" t="s">
        <v>220</v>
      </c>
      <c r="AQ30" s="663"/>
      <c r="AR30" s="663"/>
      <c r="AS30" s="663"/>
      <c r="AT30" s="663"/>
      <c r="AU30" s="663"/>
      <c r="AV30" s="663"/>
      <c r="AW30" s="663"/>
      <c r="AX30" s="663"/>
      <c r="AY30" s="663"/>
      <c r="AZ30" s="663"/>
      <c r="BA30" s="663"/>
      <c r="BB30" s="663"/>
      <c r="BC30" s="663"/>
      <c r="BD30" s="663"/>
      <c r="BE30" s="663"/>
      <c r="BF30" s="664"/>
      <c r="BG30" s="662" t="s">
        <v>305</v>
      </c>
      <c r="BH30" s="727"/>
      <c r="BI30" s="727"/>
      <c r="BJ30" s="727"/>
      <c r="BK30" s="727"/>
      <c r="BL30" s="727"/>
      <c r="BM30" s="727"/>
      <c r="BN30" s="727"/>
      <c r="BO30" s="727"/>
      <c r="BP30" s="727"/>
      <c r="BQ30" s="728"/>
      <c r="BR30" s="662" t="s">
        <v>306</v>
      </c>
      <c r="BS30" s="727"/>
      <c r="BT30" s="727"/>
      <c r="BU30" s="727"/>
      <c r="BV30" s="727"/>
      <c r="BW30" s="727"/>
      <c r="BX30" s="727"/>
      <c r="BY30" s="727"/>
      <c r="BZ30" s="727"/>
      <c r="CA30" s="727"/>
      <c r="CB30" s="728"/>
      <c r="CD30" s="731"/>
      <c r="CE30" s="732"/>
      <c r="CF30" s="698" t="s">
        <v>307</v>
      </c>
      <c r="CG30" s="699"/>
      <c r="CH30" s="699"/>
      <c r="CI30" s="699"/>
      <c r="CJ30" s="699"/>
      <c r="CK30" s="699"/>
      <c r="CL30" s="699"/>
      <c r="CM30" s="699"/>
      <c r="CN30" s="699"/>
      <c r="CO30" s="699"/>
      <c r="CP30" s="699"/>
      <c r="CQ30" s="700"/>
      <c r="CR30" s="683">
        <v>3394668</v>
      </c>
      <c r="CS30" s="684"/>
      <c r="CT30" s="684"/>
      <c r="CU30" s="684"/>
      <c r="CV30" s="684"/>
      <c r="CW30" s="684"/>
      <c r="CX30" s="684"/>
      <c r="CY30" s="685"/>
      <c r="CZ30" s="688">
        <v>13.3</v>
      </c>
      <c r="DA30" s="720"/>
      <c r="DB30" s="720"/>
      <c r="DC30" s="722"/>
      <c r="DD30" s="692">
        <v>3305835</v>
      </c>
      <c r="DE30" s="684"/>
      <c r="DF30" s="684"/>
      <c r="DG30" s="684"/>
      <c r="DH30" s="684"/>
      <c r="DI30" s="684"/>
      <c r="DJ30" s="684"/>
      <c r="DK30" s="685"/>
      <c r="DL30" s="692">
        <v>3305835</v>
      </c>
      <c r="DM30" s="684"/>
      <c r="DN30" s="684"/>
      <c r="DO30" s="684"/>
      <c r="DP30" s="684"/>
      <c r="DQ30" s="684"/>
      <c r="DR30" s="684"/>
      <c r="DS30" s="684"/>
      <c r="DT30" s="684"/>
      <c r="DU30" s="684"/>
      <c r="DV30" s="685"/>
      <c r="DW30" s="688">
        <v>24.4</v>
      </c>
      <c r="DX30" s="720"/>
      <c r="DY30" s="720"/>
      <c r="DZ30" s="720"/>
      <c r="EA30" s="720"/>
      <c r="EB30" s="720"/>
      <c r="EC30" s="721"/>
    </row>
    <row r="31" spans="2:133" ht="11.25" customHeight="1" x14ac:dyDescent="0.15">
      <c r="B31" s="680" t="s">
        <v>308</v>
      </c>
      <c r="C31" s="681"/>
      <c r="D31" s="681"/>
      <c r="E31" s="681"/>
      <c r="F31" s="681"/>
      <c r="G31" s="681"/>
      <c r="H31" s="681"/>
      <c r="I31" s="681"/>
      <c r="J31" s="681"/>
      <c r="K31" s="681"/>
      <c r="L31" s="681"/>
      <c r="M31" s="681"/>
      <c r="N31" s="681"/>
      <c r="O31" s="681"/>
      <c r="P31" s="681"/>
      <c r="Q31" s="682"/>
      <c r="R31" s="683">
        <v>3138533</v>
      </c>
      <c r="S31" s="684"/>
      <c r="T31" s="684"/>
      <c r="U31" s="684"/>
      <c r="V31" s="684"/>
      <c r="W31" s="684"/>
      <c r="X31" s="684"/>
      <c r="Y31" s="685"/>
      <c r="Z31" s="686">
        <v>11.8</v>
      </c>
      <c r="AA31" s="686"/>
      <c r="AB31" s="686"/>
      <c r="AC31" s="686"/>
      <c r="AD31" s="687" t="s">
        <v>128</v>
      </c>
      <c r="AE31" s="687"/>
      <c r="AF31" s="687"/>
      <c r="AG31" s="687"/>
      <c r="AH31" s="687"/>
      <c r="AI31" s="687"/>
      <c r="AJ31" s="687"/>
      <c r="AK31" s="687"/>
      <c r="AL31" s="688" t="s">
        <v>128</v>
      </c>
      <c r="AM31" s="689"/>
      <c r="AN31" s="689"/>
      <c r="AO31" s="690"/>
      <c r="AP31" s="740" t="s">
        <v>309</v>
      </c>
      <c r="AQ31" s="741"/>
      <c r="AR31" s="741"/>
      <c r="AS31" s="741"/>
      <c r="AT31" s="746" t="s">
        <v>310</v>
      </c>
      <c r="AU31" s="231"/>
      <c r="AV31" s="231"/>
      <c r="AW31" s="231"/>
      <c r="AX31" s="669" t="s">
        <v>186</v>
      </c>
      <c r="AY31" s="670"/>
      <c r="AZ31" s="670"/>
      <c r="BA31" s="670"/>
      <c r="BB31" s="670"/>
      <c r="BC31" s="670"/>
      <c r="BD31" s="670"/>
      <c r="BE31" s="670"/>
      <c r="BF31" s="671"/>
      <c r="BG31" s="739">
        <v>99</v>
      </c>
      <c r="BH31" s="735"/>
      <c r="BI31" s="735"/>
      <c r="BJ31" s="735"/>
      <c r="BK31" s="735"/>
      <c r="BL31" s="735"/>
      <c r="BM31" s="678">
        <v>95.9</v>
      </c>
      <c r="BN31" s="735"/>
      <c r="BO31" s="735"/>
      <c r="BP31" s="735"/>
      <c r="BQ31" s="736"/>
      <c r="BR31" s="739">
        <v>99</v>
      </c>
      <c r="BS31" s="735"/>
      <c r="BT31" s="735"/>
      <c r="BU31" s="735"/>
      <c r="BV31" s="735"/>
      <c r="BW31" s="735"/>
      <c r="BX31" s="678">
        <v>95.8</v>
      </c>
      <c r="BY31" s="735"/>
      <c r="BZ31" s="735"/>
      <c r="CA31" s="735"/>
      <c r="CB31" s="736"/>
      <c r="CD31" s="731"/>
      <c r="CE31" s="732"/>
      <c r="CF31" s="698" t="s">
        <v>311</v>
      </c>
      <c r="CG31" s="699"/>
      <c r="CH31" s="699"/>
      <c r="CI31" s="699"/>
      <c r="CJ31" s="699"/>
      <c r="CK31" s="699"/>
      <c r="CL31" s="699"/>
      <c r="CM31" s="699"/>
      <c r="CN31" s="699"/>
      <c r="CO31" s="699"/>
      <c r="CP31" s="699"/>
      <c r="CQ31" s="700"/>
      <c r="CR31" s="683">
        <v>171032</v>
      </c>
      <c r="CS31" s="708"/>
      <c r="CT31" s="708"/>
      <c r="CU31" s="708"/>
      <c r="CV31" s="708"/>
      <c r="CW31" s="708"/>
      <c r="CX31" s="708"/>
      <c r="CY31" s="709"/>
      <c r="CZ31" s="688">
        <v>0.7</v>
      </c>
      <c r="DA31" s="720"/>
      <c r="DB31" s="720"/>
      <c r="DC31" s="722"/>
      <c r="DD31" s="692">
        <v>159911</v>
      </c>
      <c r="DE31" s="708"/>
      <c r="DF31" s="708"/>
      <c r="DG31" s="708"/>
      <c r="DH31" s="708"/>
      <c r="DI31" s="708"/>
      <c r="DJ31" s="708"/>
      <c r="DK31" s="709"/>
      <c r="DL31" s="692">
        <v>159911</v>
      </c>
      <c r="DM31" s="708"/>
      <c r="DN31" s="708"/>
      <c r="DO31" s="708"/>
      <c r="DP31" s="708"/>
      <c r="DQ31" s="708"/>
      <c r="DR31" s="708"/>
      <c r="DS31" s="708"/>
      <c r="DT31" s="708"/>
      <c r="DU31" s="708"/>
      <c r="DV31" s="709"/>
      <c r="DW31" s="688">
        <v>1.2</v>
      </c>
      <c r="DX31" s="720"/>
      <c r="DY31" s="720"/>
      <c r="DZ31" s="720"/>
      <c r="EA31" s="720"/>
      <c r="EB31" s="720"/>
      <c r="EC31" s="721"/>
    </row>
    <row r="32" spans="2:133" ht="11.25" customHeight="1" x14ac:dyDescent="0.15">
      <c r="B32" s="750" t="s">
        <v>312</v>
      </c>
      <c r="C32" s="751"/>
      <c r="D32" s="751"/>
      <c r="E32" s="751"/>
      <c r="F32" s="751"/>
      <c r="G32" s="751"/>
      <c r="H32" s="751"/>
      <c r="I32" s="751"/>
      <c r="J32" s="751"/>
      <c r="K32" s="751"/>
      <c r="L32" s="751"/>
      <c r="M32" s="751"/>
      <c r="N32" s="751"/>
      <c r="O32" s="751"/>
      <c r="P32" s="751"/>
      <c r="Q32" s="752"/>
      <c r="R32" s="683" t="s">
        <v>232</v>
      </c>
      <c r="S32" s="684"/>
      <c r="T32" s="684"/>
      <c r="U32" s="684"/>
      <c r="V32" s="684"/>
      <c r="W32" s="684"/>
      <c r="X32" s="684"/>
      <c r="Y32" s="685"/>
      <c r="Z32" s="686" t="s">
        <v>128</v>
      </c>
      <c r="AA32" s="686"/>
      <c r="AB32" s="686"/>
      <c r="AC32" s="686"/>
      <c r="AD32" s="687" t="s">
        <v>232</v>
      </c>
      <c r="AE32" s="687"/>
      <c r="AF32" s="687"/>
      <c r="AG32" s="687"/>
      <c r="AH32" s="687"/>
      <c r="AI32" s="687"/>
      <c r="AJ32" s="687"/>
      <c r="AK32" s="687"/>
      <c r="AL32" s="688" t="s">
        <v>128</v>
      </c>
      <c r="AM32" s="689"/>
      <c r="AN32" s="689"/>
      <c r="AO32" s="690"/>
      <c r="AP32" s="742"/>
      <c r="AQ32" s="743"/>
      <c r="AR32" s="743"/>
      <c r="AS32" s="743"/>
      <c r="AT32" s="747"/>
      <c r="AU32" s="230" t="s">
        <v>313</v>
      </c>
      <c r="AV32" s="230"/>
      <c r="AW32" s="230"/>
      <c r="AX32" s="680" t="s">
        <v>314</v>
      </c>
      <c r="AY32" s="681"/>
      <c r="AZ32" s="681"/>
      <c r="BA32" s="681"/>
      <c r="BB32" s="681"/>
      <c r="BC32" s="681"/>
      <c r="BD32" s="681"/>
      <c r="BE32" s="681"/>
      <c r="BF32" s="682"/>
      <c r="BG32" s="749">
        <v>98.9</v>
      </c>
      <c r="BH32" s="708"/>
      <c r="BI32" s="708"/>
      <c r="BJ32" s="708"/>
      <c r="BK32" s="708"/>
      <c r="BL32" s="708"/>
      <c r="BM32" s="689">
        <v>97</v>
      </c>
      <c r="BN32" s="737"/>
      <c r="BO32" s="737"/>
      <c r="BP32" s="737"/>
      <c r="BQ32" s="738"/>
      <c r="BR32" s="749">
        <v>99.1</v>
      </c>
      <c r="BS32" s="708"/>
      <c r="BT32" s="708"/>
      <c r="BU32" s="708"/>
      <c r="BV32" s="708"/>
      <c r="BW32" s="708"/>
      <c r="BX32" s="689">
        <v>97.1</v>
      </c>
      <c r="BY32" s="737"/>
      <c r="BZ32" s="737"/>
      <c r="CA32" s="737"/>
      <c r="CB32" s="738"/>
      <c r="CD32" s="733"/>
      <c r="CE32" s="734"/>
      <c r="CF32" s="698" t="s">
        <v>315</v>
      </c>
      <c r="CG32" s="699"/>
      <c r="CH32" s="699"/>
      <c r="CI32" s="699"/>
      <c r="CJ32" s="699"/>
      <c r="CK32" s="699"/>
      <c r="CL32" s="699"/>
      <c r="CM32" s="699"/>
      <c r="CN32" s="699"/>
      <c r="CO32" s="699"/>
      <c r="CP32" s="699"/>
      <c r="CQ32" s="700"/>
      <c r="CR32" s="683">
        <v>812</v>
      </c>
      <c r="CS32" s="684"/>
      <c r="CT32" s="684"/>
      <c r="CU32" s="684"/>
      <c r="CV32" s="684"/>
      <c r="CW32" s="684"/>
      <c r="CX32" s="684"/>
      <c r="CY32" s="685"/>
      <c r="CZ32" s="688">
        <v>0</v>
      </c>
      <c r="DA32" s="720"/>
      <c r="DB32" s="720"/>
      <c r="DC32" s="722"/>
      <c r="DD32" s="692">
        <v>812</v>
      </c>
      <c r="DE32" s="684"/>
      <c r="DF32" s="684"/>
      <c r="DG32" s="684"/>
      <c r="DH32" s="684"/>
      <c r="DI32" s="684"/>
      <c r="DJ32" s="684"/>
      <c r="DK32" s="685"/>
      <c r="DL32" s="692">
        <v>812</v>
      </c>
      <c r="DM32" s="684"/>
      <c r="DN32" s="684"/>
      <c r="DO32" s="684"/>
      <c r="DP32" s="684"/>
      <c r="DQ32" s="684"/>
      <c r="DR32" s="684"/>
      <c r="DS32" s="684"/>
      <c r="DT32" s="684"/>
      <c r="DU32" s="684"/>
      <c r="DV32" s="685"/>
      <c r="DW32" s="688">
        <v>0</v>
      </c>
      <c r="DX32" s="720"/>
      <c r="DY32" s="720"/>
      <c r="DZ32" s="720"/>
      <c r="EA32" s="720"/>
      <c r="EB32" s="720"/>
      <c r="EC32" s="721"/>
    </row>
    <row r="33" spans="2:133" ht="11.25" customHeight="1" x14ac:dyDescent="0.15">
      <c r="B33" s="680" t="s">
        <v>316</v>
      </c>
      <c r="C33" s="681"/>
      <c r="D33" s="681"/>
      <c r="E33" s="681"/>
      <c r="F33" s="681"/>
      <c r="G33" s="681"/>
      <c r="H33" s="681"/>
      <c r="I33" s="681"/>
      <c r="J33" s="681"/>
      <c r="K33" s="681"/>
      <c r="L33" s="681"/>
      <c r="M33" s="681"/>
      <c r="N33" s="681"/>
      <c r="O33" s="681"/>
      <c r="P33" s="681"/>
      <c r="Q33" s="682"/>
      <c r="R33" s="683">
        <v>1384374</v>
      </c>
      <c r="S33" s="684"/>
      <c r="T33" s="684"/>
      <c r="U33" s="684"/>
      <c r="V33" s="684"/>
      <c r="W33" s="684"/>
      <c r="X33" s="684"/>
      <c r="Y33" s="685"/>
      <c r="Z33" s="686">
        <v>5.2</v>
      </c>
      <c r="AA33" s="686"/>
      <c r="AB33" s="686"/>
      <c r="AC33" s="686"/>
      <c r="AD33" s="687" t="s">
        <v>232</v>
      </c>
      <c r="AE33" s="687"/>
      <c r="AF33" s="687"/>
      <c r="AG33" s="687"/>
      <c r="AH33" s="687"/>
      <c r="AI33" s="687"/>
      <c r="AJ33" s="687"/>
      <c r="AK33" s="687"/>
      <c r="AL33" s="688" t="s">
        <v>232</v>
      </c>
      <c r="AM33" s="689"/>
      <c r="AN33" s="689"/>
      <c r="AO33" s="690"/>
      <c r="AP33" s="744"/>
      <c r="AQ33" s="745"/>
      <c r="AR33" s="745"/>
      <c r="AS33" s="745"/>
      <c r="AT33" s="748"/>
      <c r="AU33" s="232"/>
      <c r="AV33" s="232"/>
      <c r="AW33" s="232"/>
      <c r="AX33" s="724" t="s">
        <v>317</v>
      </c>
      <c r="AY33" s="725"/>
      <c r="AZ33" s="725"/>
      <c r="BA33" s="725"/>
      <c r="BB33" s="725"/>
      <c r="BC33" s="725"/>
      <c r="BD33" s="725"/>
      <c r="BE33" s="725"/>
      <c r="BF33" s="726"/>
      <c r="BG33" s="753">
        <v>99</v>
      </c>
      <c r="BH33" s="754"/>
      <c r="BI33" s="754"/>
      <c r="BJ33" s="754"/>
      <c r="BK33" s="754"/>
      <c r="BL33" s="754"/>
      <c r="BM33" s="755">
        <v>95.1</v>
      </c>
      <c r="BN33" s="754"/>
      <c r="BO33" s="754"/>
      <c r="BP33" s="754"/>
      <c r="BQ33" s="756"/>
      <c r="BR33" s="753">
        <v>98.9</v>
      </c>
      <c r="BS33" s="754"/>
      <c r="BT33" s="754"/>
      <c r="BU33" s="754"/>
      <c r="BV33" s="754"/>
      <c r="BW33" s="754"/>
      <c r="BX33" s="755">
        <v>94.9</v>
      </c>
      <c r="BY33" s="754"/>
      <c r="BZ33" s="754"/>
      <c r="CA33" s="754"/>
      <c r="CB33" s="756"/>
      <c r="CD33" s="698" t="s">
        <v>318</v>
      </c>
      <c r="CE33" s="699"/>
      <c r="CF33" s="699"/>
      <c r="CG33" s="699"/>
      <c r="CH33" s="699"/>
      <c r="CI33" s="699"/>
      <c r="CJ33" s="699"/>
      <c r="CK33" s="699"/>
      <c r="CL33" s="699"/>
      <c r="CM33" s="699"/>
      <c r="CN33" s="699"/>
      <c r="CO33" s="699"/>
      <c r="CP33" s="699"/>
      <c r="CQ33" s="700"/>
      <c r="CR33" s="683">
        <v>9864537</v>
      </c>
      <c r="CS33" s="708"/>
      <c r="CT33" s="708"/>
      <c r="CU33" s="708"/>
      <c r="CV33" s="708"/>
      <c r="CW33" s="708"/>
      <c r="CX33" s="708"/>
      <c r="CY33" s="709"/>
      <c r="CZ33" s="688">
        <v>38.6</v>
      </c>
      <c r="DA33" s="720"/>
      <c r="DB33" s="720"/>
      <c r="DC33" s="722"/>
      <c r="DD33" s="692">
        <v>7527946</v>
      </c>
      <c r="DE33" s="708"/>
      <c r="DF33" s="708"/>
      <c r="DG33" s="708"/>
      <c r="DH33" s="708"/>
      <c r="DI33" s="708"/>
      <c r="DJ33" s="708"/>
      <c r="DK33" s="709"/>
      <c r="DL33" s="692">
        <v>5221746</v>
      </c>
      <c r="DM33" s="708"/>
      <c r="DN33" s="708"/>
      <c r="DO33" s="708"/>
      <c r="DP33" s="708"/>
      <c r="DQ33" s="708"/>
      <c r="DR33" s="708"/>
      <c r="DS33" s="708"/>
      <c r="DT33" s="708"/>
      <c r="DU33" s="708"/>
      <c r="DV33" s="709"/>
      <c r="DW33" s="688">
        <v>38.6</v>
      </c>
      <c r="DX33" s="720"/>
      <c r="DY33" s="720"/>
      <c r="DZ33" s="720"/>
      <c r="EA33" s="720"/>
      <c r="EB33" s="720"/>
      <c r="EC33" s="721"/>
    </row>
    <row r="34" spans="2:133" ht="11.25" customHeight="1" x14ac:dyDescent="0.15">
      <c r="B34" s="680" t="s">
        <v>319</v>
      </c>
      <c r="C34" s="681"/>
      <c r="D34" s="681"/>
      <c r="E34" s="681"/>
      <c r="F34" s="681"/>
      <c r="G34" s="681"/>
      <c r="H34" s="681"/>
      <c r="I34" s="681"/>
      <c r="J34" s="681"/>
      <c r="K34" s="681"/>
      <c r="L34" s="681"/>
      <c r="M34" s="681"/>
      <c r="N34" s="681"/>
      <c r="O34" s="681"/>
      <c r="P34" s="681"/>
      <c r="Q34" s="682"/>
      <c r="R34" s="683">
        <v>95897</v>
      </c>
      <c r="S34" s="684"/>
      <c r="T34" s="684"/>
      <c r="U34" s="684"/>
      <c r="V34" s="684"/>
      <c r="W34" s="684"/>
      <c r="X34" s="684"/>
      <c r="Y34" s="685"/>
      <c r="Z34" s="686">
        <v>0.4</v>
      </c>
      <c r="AA34" s="686"/>
      <c r="AB34" s="686"/>
      <c r="AC34" s="686"/>
      <c r="AD34" s="687">
        <v>4762</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320</v>
      </c>
      <c r="CE34" s="699"/>
      <c r="CF34" s="699"/>
      <c r="CG34" s="699"/>
      <c r="CH34" s="699"/>
      <c r="CI34" s="699"/>
      <c r="CJ34" s="699"/>
      <c r="CK34" s="699"/>
      <c r="CL34" s="699"/>
      <c r="CM34" s="699"/>
      <c r="CN34" s="699"/>
      <c r="CO34" s="699"/>
      <c r="CP34" s="699"/>
      <c r="CQ34" s="700"/>
      <c r="CR34" s="683">
        <v>3164947</v>
      </c>
      <c r="CS34" s="684"/>
      <c r="CT34" s="684"/>
      <c r="CU34" s="684"/>
      <c r="CV34" s="684"/>
      <c r="CW34" s="684"/>
      <c r="CX34" s="684"/>
      <c r="CY34" s="685"/>
      <c r="CZ34" s="688">
        <v>12.4</v>
      </c>
      <c r="DA34" s="720"/>
      <c r="DB34" s="720"/>
      <c r="DC34" s="722"/>
      <c r="DD34" s="692">
        <v>2476063</v>
      </c>
      <c r="DE34" s="684"/>
      <c r="DF34" s="684"/>
      <c r="DG34" s="684"/>
      <c r="DH34" s="684"/>
      <c r="DI34" s="684"/>
      <c r="DJ34" s="684"/>
      <c r="DK34" s="685"/>
      <c r="DL34" s="692">
        <v>2025152</v>
      </c>
      <c r="DM34" s="684"/>
      <c r="DN34" s="684"/>
      <c r="DO34" s="684"/>
      <c r="DP34" s="684"/>
      <c r="DQ34" s="684"/>
      <c r="DR34" s="684"/>
      <c r="DS34" s="684"/>
      <c r="DT34" s="684"/>
      <c r="DU34" s="684"/>
      <c r="DV34" s="685"/>
      <c r="DW34" s="688">
        <v>15</v>
      </c>
      <c r="DX34" s="720"/>
      <c r="DY34" s="720"/>
      <c r="DZ34" s="720"/>
      <c r="EA34" s="720"/>
      <c r="EB34" s="720"/>
      <c r="EC34" s="721"/>
    </row>
    <row r="35" spans="2:133" ht="11.25" customHeight="1" x14ac:dyDescent="0.15">
      <c r="B35" s="680" t="s">
        <v>321</v>
      </c>
      <c r="C35" s="681"/>
      <c r="D35" s="681"/>
      <c r="E35" s="681"/>
      <c r="F35" s="681"/>
      <c r="G35" s="681"/>
      <c r="H35" s="681"/>
      <c r="I35" s="681"/>
      <c r="J35" s="681"/>
      <c r="K35" s="681"/>
      <c r="L35" s="681"/>
      <c r="M35" s="681"/>
      <c r="N35" s="681"/>
      <c r="O35" s="681"/>
      <c r="P35" s="681"/>
      <c r="Q35" s="682"/>
      <c r="R35" s="683">
        <v>382690</v>
      </c>
      <c r="S35" s="684"/>
      <c r="T35" s="684"/>
      <c r="U35" s="684"/>
      <c r="V35" s="684"/>
      <c r="W35" s="684"/>
      <c r="X35" s="684"/>
      <c r="Y35" s="685"/>
      <c r="Z35" s="686">
        <v>1.4</v>
      </c>
      <c r="AA35" s="686"/>
      <c r="AB35" s="686"/>
      <c r="AC35" s="686"/>
      <c r="AD35" s="687" t="s">
        <v>128</v>
      </c>
      <c r="AE35" s="687"/>
      <c r="AF35" s="687"/>
      <c r="AG35" s="687"/>
      <c r="AH35" s="687"/>
      <c r="AI35" s="687"/>
      <c r="AJ35" s="687"/>
      <c r="AK35" s="687"/>
      <c r="AL35" s="688" t="s">
        <v>232</v>
      </c>
      <c r="AM35" s="689"/>
      <c r="AN35" s="689"/>
      <c r="AO35" s="690"/>
      <c r="AP35" s="235"/>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324</v>
      </c>
      <c r="CE35" s="699"/>
      <c r="CF35" s="699"/>
      <c r="CG35" s="699"/>
      <c r="CH35" s="699"/>
      <c r="CI35" s="699"/>
      <c r="CJ35" s="699"/>
      <c r="CK35" s="699"/>
      <c r="CL35" s="699"/>
      <c r="CM35" s="699"/>
      <c r="CN35" s="699"/>
      <c r="CO35" s="699"/>
      <c r="CP35" s="699"/>
      <c r="CQ35" s="700"/>
      <c r="CR35" s="683">
        <v>163980</v>
      </c>
      <c r="CS35" s="708"/>
      <c r="CT35" s="708"/>
      <c r="CU35" s="708"/>
      <c r="CV35" s="708"/>
      <c r="CW35" s="708"/>
      <c r="CX35" s="708"/>
      <c r="CY35" s="709"/>
      <c r="CZ35" s="688">
        <v>0.6</v>
      </c>
      <c r="DA35" s="720"/>
      <c r="DB35" s="720"/>
      <c r="DC35" s="722"/>
      <c r="DD35" s="692">
        <v>142758</v>
      </c>
      <c r="DE35" s="708"/>
      <c r="DF35" s="708"/>
      <c r="DG35" s="708"/>
      <c r="DH35" s="708"/>
      <c r="DI35" s="708"/>
      <c r="DJ35" s="708"/>
      <c r="DK35" s="709"/>
      <c r="DL35" s="692">
        <v>138843</v>
      </c>
      <c r="DM35" s="708"/>
      <c r="DN35" s="708"/>
      <c r="DO35" s="708"/>
      <c r="DP35" s="708"/>
      <c r="DQ35" s="708"/>
      <c r="DR35" s="708"/>
      <c r="DS35" s="708"/>
      <c r="DT35" s="708"/>
      <c r="DU35" s="708"/>
      <c r="DV35" s="709"/>
      <c r="DW35" s="688">
        <v>1</v>
      </c>
      <c r="DX35" s="720"/>
      <c r="DY35" s="720"/>
      <c r="DZ35" s="720"/>
      <c r="EA35" s="720"/>
      <c r="EB35" s="720"/>
      <c r="EC35" s="721"/>
    </row>
    <row r="36" spans="2:133" ht="11.25" customHeight="1" x14ac:dyDescent="0.15">
      <c r="B36" s="680" t="s">
        <v>325</v>
      </c>
      <c r="C36" s="681"/>
      <c r="D36" s="681"/>
      <c r="E36" s="681"/>
      <c r="F36" s="681"/>
      <c r="G36" s="681"/>
      <c r="H36" s="681"/>
      <c r="I36" s="681"/>
      <c r="J36" s="681"/>
      <c r="K36" s="681"/>
      <c r="L36" s="681"/>
      <c r="M36" s="681"/>
      <c r="N36" s="681"/>
      <c r="O36" s="681"/>
      <c r="P36" s="681"/>
      <c r="Q36" s="682"/>
      <c r="R36" s="683">
        <v>967210</v>
      </c>
      <c r="S36" s="684"/>
      <c r="T36" s="684"/>
      <c r="U36" s="684"/>
      <c r="V36" s="684"/>
      <c r="W36" s="684"/>
      <c r="X36" s="684"/>
      <c r="Y36" s="685"/>
      <c r="Z36" s="686">
        <v>3.6</v>
      </c>
      <c r="AA36" s="686"/>
      <c r="AB36" s="686"/>
      <c r="AC36" s="686"/>
      <c r="AD36" s="687" t="s">
        <v>128</v>
      </c>
      <c r="AE36" s="687"/>
      <c r="AF36" s="687"/>
      <c r="AG36" s="687"/>
      <c r="AH36" s="687"/>
      <c r="AI36" s="687"/>
      <c r="AJ36" s="687"/>
      <c r="AK36" s="687"/>
      <c r="AL36" s="688" t="s">
        <v>128</v>
      </c>
      <c r="AM36" s="689"/>
      <c r="AN36" s="689"/>
      <c r="AO36" s="690"/>
      <c r="AP36" s="235"/>
      <c r="AQ36" s="757" t="s">
        <v>326</v>
      </c>
      <c r="AR36" s="758"/>
      <c r="AS36" s="758"/>
      <c r="AT36" s="758"/>
      <c r="AU36" s="758"/>
      <c r="AV36" s="758"/>
      <c r="AW36" s="758"/>
      <c r="AX36" s="758"/>
      <c r="AY36" s="759"/>
      <c r="AZ36" s="672">
        <v>3186328</v>
      </c>
      <c r="BA36" s="673"/>
      <c r="BB36" s="673"/>
      <c r="BC36" s="673"/>
      <c r="BD36" s="673"/>
      <c r="BE36" s="673"/>
      <c r="BF36" s="760"/>
      <c r="BG36" s="694" t="s">
        <v>327</v>
      </c>
      <c r="BH36" s="695"/>
      <c r="BI36" s="695"/>
      <c r="BJ36" s="695"/>
      <c r="BK36" s="695"/>
      <c r="BL36" s="695"/>
      <c r="BM36" s="695"/>
      <c r="BN36" s="695"/>
      <c r="BO36" s="695"/>
      <c r="BP36" s="695"/>
      <c r="BQ36" s="695"/>
      <c r="BR36" s="695"/>
      <c r="BS36" s="695"/>
      <c r="BT36" s="695"/>
      <c r="BU36" s="696"/>
      <c r="BV36" s="672">
        <v>92688</v>
      </c>
      <c r="BW36" s="673"/>
      <c r="BX36" s="673"/>
      <c r="BY36" s="673"/>
      <c r="BZ36" s="673"/>
      <c r="CA36" s="673"/>
      <c r="CB36" s="760"/>
      <c r="CD36" s="698" t="s">
        <v>328</v>
      </c>
      <c r="CE36" s="699"/>
      <c r="CF36" s="699"/>
      <c r="CG36" s="699"/>
      <c r="CH36" s="699"/>
      <c r="CI36" s="699"/>
      <c r="CJ36" s="699"/>
      <c r="CK36" s="699"/>
      <c r="CL36" s="699"/>
      <c r="CM36" s="699"/>
      <c r="CN36" s="699"/>
      <c r="CO36" s="699"/>
      <c r="CP36" s="699"/>
      <c r="CQ36" s="700"/>
      <c r="CR36" s="683">
        <v>2246552</v>
      </c>
      <c r="CS36" s="684"/>
      <c r="CT36" s="684"/>
      <c r="CU36" s="684"/>
      <c r="CV36" s="684"/>
      <c r="CW36" s="684"/>
      <c r="CX36" s="684"/>
      <c r="CY36" s="685"/>
      <c r="CZ36" s="688">
        <v>8.8000000000000007</v>
      </c>
      <c r="DA36" s="720"/>
      <c r="DB36" s="720"/>
      <c r="DC36" s="722"/>
      <c r="DD36" s="692">
        <v>1533671</v>
      </c>
      <c r="DE36" s="684"/>
      <c r="DF36" s="684"/>
      <c r="DG36" s="684"/>
      <c r="DH36" s="684"/>
      <c r="DI36" s="684"/>
      <c r="DJ36" s="684"/>
      <c r="DK36" s="685"/>
      <c r="DL36" s="692">
        <v>876509</v>
      </c>
      <c r="DM36" s="684"/>
      <c r="DN36" s="684"/>
      <c r="DO36" s="684"/>
      <c r="DP36" s="684"/>
      <c r="DQ36" s="684"/>
      <c r="DR36" s="684"/>
      <c r="DS36" s="684"/>
      <c r="DT36" s="684"/>
      <c r="DU36" s="684"/>
      <c r="DV36" s="685"/>
      <c r="DW36" s="688">
        <v>6.5</v>
      </c>
      <c r="DX36" s="720"/>
      <c r="DY36" s="720"/>
      <c r="DZ36" s="720"/>
      <c r="EA36" s="720"/>
      <c r="EB36" s="720"/>
      <c r="EC36" s="721"/>
    </row>
    <row r="37" spans="2:133" ht="11.25" customHeight="1" x14ac:dyDescent="0.15">
      <c r="B37" s="680" t="s">
        <v>329</v>
      </c>
      <c r="C37" s="681"/>
      <c r="D37" s="681"/>
      <c r="E37" s="681"/>
      <c r="F37" s="681"/>
      <c r="G37" s="681"/>
      <c r="H37" s="681"/>
      <c r="I37" s="681"/>
      <c r="J37" s="681"/>
      <c r="K37" s="681"/>
      <c r="L37" s="681"/>
      <c r="M37" s="681"/>
      <c r="N37" s="681"/>
      <c r="O37" s="681"/>
      <c r="P37" s="681"/>
      <c r="Q37" s="682"/>
      <c r="R37" s="683">
        <v>1441968</v>
      </c>
      <c r="S37" s="684"/>
      <c r="T37" s="684"/>
      <c r="U37" s="684"/>
      <c r="V37" s="684"/>
      <c r="W37" s="684"/>
      <c r="X37" s="684"/>
      <c r="Y37" s="685"/>
      <c r="Z37" s="686">
        <v>5.4</v>
      </c>
      <c r="AA37" s="686"/>
      <c r="AB37" s="686"/>
      <c r="AC37" s="686"/>
      <c r="AD37" s="687" t="s">
        <v>128</v>
      </c>
      <c r="AE37" s="687"/>
      <c r="AF37" s="687"/>
      <c r="AG37" s="687"/>
      <c r="AH37" s="687"/>
      <c r="AI37" s="687"/>
      <c r="AJ37" s="687"/>
      <c r="AK37" s="687"/>
      <c r="AL37" s="688" t="s">
        <v>232</v>
      </c>
      <c r="AM37" s="689"/>
      <c r="AN37" s="689"/>
      <c r="AO37" s="690"/>
      <c r="AQ37" s="761" t="s">
        <v>330</v>
      </c>
      <c r="AR37" s="762"/>
      <c r="AS37" s="762"/>
      <c r="AT37" s="762"/>
      <c r="AU37" s="762"/>
      <c r="AV37" s="762"/>
      <c r="AW37" s="762"/>
      <c r="AX37" s="762"/>
      <c r="AY37" s="763"/>
      <c r="AZ37" s="683">
        <v>480488</v>
      </c>
      <c r="BA37" s="684"/>
      <c r="BB37" s="684"/>
      <c r="BC37" s="684"/>
      <c r="BD37" s="708"/>
      <c r="BE37" s="708"/>
      <c r="BF37" s="738"/>
      <c r="BG37" s="698" t="s">
        <v>331</v>
      </c>
      <c r="BH37" s="699"/>
      <c r="BI37" s="699"/>
      <c r="BJ37" s="699"/>
      <c r="BK37" s="699"/>
      <c r="BL37" s="699"/>
      <c r="BM37" s="699"/>
      <c r="BN37" s="699"/>
      <c r="BO37" s="699"/>
      <c r="BP37" s="699"/>
      <c r="BQ37" s="699"/>
      <c r="BR37" s="699"/>
      <c r="BS37" s="699"/>
      <c r="BT37" s="699"/>
      <c r="BU37" s="700"/>
      <c r="BV37" s="683">
        <v>31057</v>
      </c>
      <c r="BW37" s="684"/>
      <c r="BX37" s="684"/>
      <c r="BY37" s="684"/>
      <c r="BZ37" s="684"/>
      <c r="CA37" s="684"/>
      <c r="CB37" s="693"/>
      <c r="CD37" s="698" t="s">
        <v>332</v>
      </c>
      <c r="CE37" s="699"/>
      <c r="CF37" s="699"/>
      <c r="CG37" s="699"/>
      <c r="CH37" s="699"/>
      <c r="CI37" s="699"/>
      <c r="CJ37" s="699"/>
      <c r="CK37" s="699"/>
      <c r="CL37" s="699"/>
      <c r="CM37" s="699"/>
      <c r="CN37" s="699"/>
      <c r="CO37" s="699"/>
      <c r="CP37" s="699"/>
      <c r="CQ37" s="700"/>
      <c r="CR37" s="683">
        <v>529353</v>
      </c>
      <c r="CS37" s="708"/>
      <c r="CT37" s="708"/>
      <c r="CU37" s="708"/>
      <c r="CV37" s="708"/>
      <c r="CW37" s="708"/>
      <c r="CX37" s="708"/>
      <c r="CY37" s="709"/>
      <c r="CZ37" s="688">
        <v>2.1</v>
      </c>
      <c r="DA37" s="720"/>
      <c r="DB37" s="720"/>
      <c r="DC37" s="722"/>
      <c r="DD37" s="692">
        <v>529353</v>
      </c>
      <c r="DE37" s="708"/>
      <c r="DF37" s="708"/>
      <c r="DG37" s="708"/>
      <c r="DH37" s="708"/>
      <c r="DI37" s="708"/>
      <c r="DJ37" s="708"/>
      <c r="DK37" s="709"/>
      <c r="DL37" s="692">
        <v>381874</v>
      </c>
      <c r="DM37" s="708"/>
      <c r="DN37" s="708"/>
      <c r="DO37" s="708"/>
      <c r="DP37" s="708"/>
      <c r="DQ37" s="708"/>
      <c r="DR37" s="708"/>
      <c r="DS37" s="708"/>
      <c r="DT37" s="708"/>
      <c r="DU37" s="708"/>
      <c r="DV37" s="709"/>
      <c r="DW37" s="688">
        <v>2.8</v>
      </c>
      <c r="DX37" s="720"/>
      <c r="DY37" s="720"/>
      <c r="DZ37" s="720"/>
      <c r="EA37" s="720"/>
      <c r="EB37" s="720"/>
      <c r="EC37" s="721"/>
    </row>
    <row r="38" spans="2:133" ht="11.25" customHeight="1" x14ac:dyDescent="0.15">
      <c r="B38" s="680" t="s">
        <v>333</v>
      </c>
      <c r="C38" s="681"/>
      <c r="D38" s="681"/>
      <c r="E38" s="681"/>
      <c r="F38" s="681"/>
      <c r="G38" s="681"/>
      <c r="H38" s="681"/>
      <c r="I38" s="681"/>
      <c r="J38" s="681"/>
      <c r="K38" s="681"/>
      <c r="L38" s="681"/>
      <c r="M38" s="681"/>
      <c r="N38" s="681"/>
      <c r="O38" s="681"/>
      <c r="P38" s="681"/>
      <c r="Q38" s="682"/>
      <c r="R38" s="683">
        <v>588993</v>
      </c>
      <c r="S38" s="684"/>
      <c r="T38" s="684"/>
      <c r="U38" s="684"/>
      <c r="V38" s="684"/>
      <c r="W38" s="684"/>
      <c r="X38" s="684"/>
      <c r="Y38" s="685"/>
      <c r="Z38" s="686">
        <v>2.2000000000000002</v>
      </c>
      <c r="AA38" s="686"/>
      <c r="AB38" s="686"/>
      <c r="AC38" s="686"/>
      <c r="AD38" s="687">
        <v>344</v>
      </c>
      <c r="AE38" s="687"/>
      <c r="AF38" s="687"/>
      <c r="AG38" s="687"/>
      <c r="AH38" s="687"/>
      <c r="AI38" s="687"/>
      <c r="AJ38" s="687"/>
      <c r="AK38" s="687"/>
      <c r="AL38" s="688">
        <v>0</v>
      </c>
      <c r="AM38" s="689"/>
      <c r="AN38" s="689"/>
      <c r="AO38" s="690"/>
      <c r="AQ38" s="761" t="s">
        <v>334</v>
      </c>
      <c r="AR38" s="762"/>
      <c r="AS38" s="762"/>
      <c r="AT38" s="762"/>
      <c r="AU38" s="762"/>
      <c r="AV38" s="762"/>
      <c r="AW38" s="762"/>
      <c r="AX38" s="762"/>
      <c r="AY38" s="763"/>
      <c r="AZ38" s="683">
        <v>437321</v>
      </c>
      <c r="BA38" s="684"/>
      <c r="BB38" s="684"/>
      <c r="BC38" s="684"/>
      <c r="BD38" s="708"/>
      <c r="BE38" s="708"/>
      <c r="BF38" s="738"/>
      <c r="BG38" s="698" t="s">
        <v>335</v>
      </c>
      <c r="BH38" s="699"/>
      <c r="BI38" s="699"/>
      <c r="BJ38" s="699"/>
      <c r="BK38" s="699"/>
      <c r="BL38" s="699"/>
      <c r="BM38" s="699"/>
      <c r="BN38" s="699"/>
      <c r="BO38" s="699"/>
      <c r="BP38" s="699"/>
      <c r="BQ38" s="699"/>
      <c r="BR38" s="699"/>
      <c r="BS38" s="699"/>
      <c r="BT38" s="699"/>
      <c r="BU38" s="700"/>
      <c r="BV38" s="683">
        <v>4285</v>
      </c>
      <c r="BW38" s="684"/>
      <c r="BX38" s="684"/>
      <c r="BY38" s="684"/>
      <c r="BZ38" s="684"/>
      <c r="CA38" s="684"/>
      <c r="CB38" s="693"/>
      <c r="CD38" s="698" t="s">
        <v>336</v>
      </c>
      <c r="CE38" s="699"/>
      <c r="CF38" s="699"/>
      <c r="CG38" s="699"/>
      <c r="CH38" s="699"/>
      <c r="CI38" s="699"/>
      <c r="CJ38" s="699"/>
      <c r="CK38" s="699"/>
      <c r="CL38" s="699"/>
      <c r="CM38" s="699"/>
      <c r="CN38" s="699"/>
      <c r="CO38" s="699"/>
      <c r="CP38" s="699"/>
      <c r="CQ38" s="700"/>
      <c r="CR38" s="683">
        <v>2919061</v>
      </c>
      <c r="CS38" s="684"/>
      <c r="CT38" s="684"/>
      <c r="CU38" s="684"/>
      <c r="CV38" s="684"/>
      <c r="CW38" s="684"/>
      <c r="CX38" s="684"/>
      <c r="CY38" s="685"/>
      <c r="CZ38" s="688">
        <v>11.4</v>
      </c>
      <c r="DA38" s="720"/>
      <c r="DB38" s="720"/>
      <c r="DC38" s="722"/>
      <c r="DD38" s="692">
        <v>2610919</v>
      </c>
      <c r="DE38" s="684"/>
      <c r="DF38" s="684"/>
      <c r="DG38" s="684"/>
      <c r="DH38" s="684"/>
      <c r="DI38" s="684"/>
      <c r="DJ38" s="684"/>
      <c r="DK38" s="685"/>
      <c r="DL38" s="692">
        <v>2181242</v>
      </c>
      <c r="DM38" s="684"/>
      <c r="DN38" s="684"/>
      <c r="DO38" s="684"/>
      <c r="DP38" s="684"/>
      <c r="DQ38" s="684"/>
      <c r="DR38" s="684"/>
      <c r="DS38" s="684"/>
      <c r="DT38" s="684"/>
      <c r="DU38" s="684"/>
      <c r="DV38" s="685"/>
      <c r="DW38" s="688">
        <v>16.100000000000001</v>
      </c>
      <c r="DX38" s="720"/>
      <c r="DY38" s="720"/>
      <c r="DZ38" s="720"/>
      <c r="EA38" s="720"/>
      <c r="EB38" s="720"/>
      <c r="EC38" s="721"/>
    </row>
    <row r="39" spans="2:133" ht="11.25" customHeight="1" x14ac:dyDescent="0.15">
      <c r="B39" s="680" t="s">
        <v>337</v>
      </c>
      <c r="C39" s="681"/>
      <c r="D39" s="681"/>
      <c r="E39" s="681"/>
      <c r="F39" s="681"/>
      <c r="G39" s="681"/>
      <c r="H39" s="681"/>
      <c r="I39" s="681"/>
      <c r="J39" s="681"/>
      <c r="K39" s="681"/>
      <c r="L39" s="681"/>
      <c r="M39" s="681"/>
      <c r="N39" s="681"/>
      <c r="O39" s="681"/>
      <c r="P39" s="681"/>
      <c r="Q39" s="682"/>
      <c r="R39" s="683">
        <v>3254714</v>
      </c>
      <c r="S39" s="684"/>
      <c r="T39" s="684"/>
      <c r="U39" s="684"/>
      <c r="V39" s="684"/>
      <c r="W39" s="684"/>
      <c r="X39" s="684"/>
      <c r="Y39" s="685"/>
      <c r="Z39" s="686">
        <v>12.2</v>
      </c>
      <c r="AA39" s="686"/>
      <c r="AB39" s="686"/>
      <c r="AC39" s="686"/>
      <c r="AD39" s="687" t="s">
        <v>128</v>
      </c>
      <c r="AE39" s="687"/>
      <c r="AF39" s="687"/>
      <c r="AG39" s="687"/>
      <c r="AH39" s="687"/>
      <c r="AI39" s="687"/>
      <c r="AJ39" s="687"/>
      <c r="AK39" s="687"/>
      <c r="AL39" s="688" t="s">
        <v>128</v>
      </c>
      <c r="AM39" s="689"/>
      <c r="AN39" s="689"/>
      <c r="AO39" s="690"/>
      <c r="AQ39" s="761" t="s">
        <v>338</v>
      </c>
      <c r="AR39" s="762"/>
      <c r="AS39" s="762"/>
      <c r="AT39" s="762"/>
      <c r="AU39" s="762"/>
      <c r="AV39" s="762"/>
      <c r="AW39" s="762"/>
      <c r="AX39" s="762"/>
      <c r="AY39" s="763"/>
      <c r="AZ39" s="683">
        <v>262893</v>
      </c>
      <c r="BA39" s="684"/>
      <c r="BB39" s="684"/>
      <c r="BC39" s="684"/>
      <c r="BD39" s="708"/>
      <c r="BE39" s="708"/>
      <c r="BF39" s="738"/>
      <c r="BG39" s="698" t="s">
        <v>339</v>
      </c>
      <c r="BH39" s="699"/>
      <c r="BI39" s="699"/>
      <c r="BJ39" s="699"/>
      <c r="BK39" s="699"/>
      <c r="BL39" s="699"/>
      <c r="BM39" s="699"/>
      <c r="BN39" s="699"/>
      <c r="BO39" s="699"/>
      <c r="BP39" s="699"/>
      <c r="BQ39" s="699"/>
      <c r="BR39" s="699"/>
      <c r="BS39" s="699"/>
      <c r="BT39" s="699"/>
      <c r="BU39" s="700"/>
      <c r="BV39" s="683">
        <v>6196</v>
      </c>
      <c r="BW39" s="684"/>
      <c r="BX39" s="684"/>
      <c r="BY39" s="684"/>
      <c r="BZ39" s="684"/>
      <c r="CA39" s="684"/>
      <c r="CB39" s="693"/>
      <c r="CD39" s="698" t="s">
        <v>340</v>
      </c>
      <c r="CE39" s="699"/>
      <c r="CF39" s="699"/>
      <c r="CG39" s="699"/>
      <c r="CH39" s="699"/>
      <c r="CI39" s="699"/>
      <c r="CJ39" s="699"/>
      <c r="CK39" s="699"/>
      <c r="CL39" s="699"/>
      <c r="CM39" s="699"/>
      <c r="CN39" s="699"/>
      <c r="CO39" s="699"/>
      <c r="CP39" s="699"/>
      <c r="CQ39" s="700"/>
      <c r="CR39" s="683">
        <v>1299008</v>
      </c>
      <c r="CS39" s="708"/>
      <c r="CT39" s="708"/>
      <c r="CU39" s="708"/>
      <c r="CV39" s="708"/>
      <c r="CW39" s="708"/>
      <c r="CX39" s="708"/>
      <c r="CY39" s="709"/>
      <c r="CZ39" s="688">
        <v>5.0999999999999996</v>
      </c>
      <c r="DA39" s="720"/>
      <c r="DB39" s="720"/>
      <c r="DC39" s="722"/>
      <c r="DD39" s="692">
        <v>737197</v>
      </c>
      <c r="DE39" s="708"/>
      <c r="DF39" s="708"/>
      <c r="DG39" s="708"/>
      <c r="DH39" s="708"/>
      <c r="DI39" s="708"/>
      <c r="DJ39" s="708"/>
      <c r="DK39" s="709"/>
      <c r="DL39" s="692" t="s">
        <v>128</v>
      </c>
      <c r="DM39" s="708"/>
      <c r="DN39" s="708"/>
      <c r="DO39" s="708"/>
      <c r="DP39" s="708"/>
      <c r="DQ39" s="708"/>
      <c r="DR39" s="708"/>
      <c r="DS39" s="708"/>
      <c r="DT39" s="708"/>
      <c r="DU39" s="708"/>
      <c r="DV39" s="709"/>
      <c r="DW39" s="688" t="s">
        <v>232</v>
      </c>
      <c r="DX39" s="720"/>
      <c r="DY39" s="720"/>
      <c r="DZ39" s="720"/>
      <c r="EA39" s="720"/>
      <c r="EB39" s="720"/>
      <c r="EC39" s="721"/>
    </row>
    <row r="40" spans="2:133" ht="11.25" customHeight="1" x14ac:dyDescent="0.15">
      <c r="B40" s="680" t="s">
        <v>341</v>
      </c>
      <c r="C40" s="681"/>
      <c r="D40" s="681"/>
      <c r="E40" s="681"/>
      <c r="F40" s="681"/>
      <c r="G40" s="681"/>
      <c r="H40" s="681"/>
      <c r="I40" s="681"/>
      <c r="J40" s="681"/>
      <c r="K40" s="681"/>
      <c r="L40" s="681"/>
      <c r="M40" s="681"/>
      <c r="N40" s="681"/>
      <c r="O40" s="681"/>
      <c r="P40" s="681"/>
      <c r="Q40" s="682"/>
      <c r="R40" s="683" t="s">
        <v>128</v>
      </c>
      <c r="S40" s="684"/>
      <c r="T40" s="684"/>
      <c r="U40" s="684"/>
      <c r="V40" s="684"/>
      <c r="W40" s="684"/>
      <c r="X40" s="684"/>
      <c r="Y40" s="685"/>
      <c r="Z40" s="686" t="s">
        <v>128</v>
      </c>
      <c r="AA40" s="686"/>
      <c r="AB40" s="686"/>
      <c r="AC40" s="686"/>
      <c r="AD40" s="687" t="s">
        <v>232</v>
      </c>
      <c r="AE40" s="687"/>
      <c r="AF40" s="687"/>
      <c r="AG40" s="687"/>
      <c r="AH40" s="687"/>
      <c r="AI40" s="687"/>
      <c r="AJ40" s="687"/>
      <c r="AK40" s="687"/>
      <c r="AL40" s="688" t="s">
        <v>128</v>
      </c>
      <c r="AM40" s="689"/>
      <c r="AN40" s="689"/>
      <c r="AO40" s="690"/>
      <c r="AQ40" s="761" t="s">
        <v>342</v>
      </c>
      <c r="AR40" s="762"/>
      <c r="AS40" s="762"/>
      <c r="AT40" s="762"/>
      <c r="AU40" s="762"/>
      <c r="AV40" s="762"/>
      <c r="AW40" s="762"/>
      <c r="AX40" s="762"/>
      <c r="AY40" s="763"/>
      <c r="AZ40" s="683">
        <v>94901</v>
      </c>
      <c r="BA40" s="684"/>
      <c r="BB40" s="684"/>
      <c r="BC40" s="684"/>
      <c r="BD40" s="708"/>
      <c r="BE40" s="708"/>
      <c r="BF40" s="738"/>
      <c r="BG40" s="764" t="s">
        <v>343</v>
      </c>
      <c r="BH40" s="765"/>
      <c r="BI40" s="765"/>
      <c r="BJ40" s="765"/>
      <c r="BK40" s="765"/>
      <c r="BL40" s="236"/>
      <c r="BM40" s="699" t="s">
        <v>344</v>
      </c>
      <c r="BN40" s="699"/>
      <c r="BO40" s="699"/>
      <c r="BP40" s="699"/>
      <c r="BQ40" s="699"/>
      <c r="BR40" s="699"/>
      <c r="BS40" s="699"/>
      <c r="BT40" s="699"/>
      <c r="BU40" s="700"/>
      <c r="BV40" s="683">
        <v>101</v>
      </c>
      <c r="BW40" s="684"/>
      <c r="BX40" s="684"/>
      <c r="BY40" s="684"/>
      <c r="BZ40" s="684"/>
      <c r="CA40" s="684"/>
      <c r="CB40" s="693"/>
      <c r="CD40" s="698" t="s">
        <v>345</v>
      </c>
      <c r="CE40" s="699"/>
      <c r="CF40" s="699"/>
      <c r="CG40" s="699"/>
      <c r="CH40" s="699"/>
      <c r="CI40" s="699"/>
      <c r="CJ40" s="699"/>
      <c r="CK40" s="699"/>
      <c r="CL40" s="699"/>
      <c r="CM40" s="699"/>
      <c r="CN40" s="699"/>
      <c r="CO40" s="699"/>
      <c r="CP40" s="699"/>
      <c r="CQ40" s="700"/>
      <c r="CR40" s="683">
        <v>70989</v>
      </c>
      <c r="CS40" s="684"/>
      <c r="CT40" s="684"/>
      <c r="CU40" s="684"/>
      <c r="CV40" s="684"/>
      <c r="CW40" s="684"/>
      <c r="CX40" s="684"/>
      <c r="CY40" s="685"/>
      <c r="CZ40" s="688">
        <v>0.3</v>
      </c>
      <c r="DA40" s="720"/>
      <c r="DB40" s="720"/>
      <c r="DC40" s="722"/>
      <c r="DD40" s="692">
        <v>27338</v>
      </c>
      <c r="DE40" s="684"/>
      <c r="DF40" s="684"/>
      <c r="DG40" s="684"/>
      <c r="DH40" s="684"/>
      <c r="DI40" s="684"/>
      <c r="DJ40" s="684"/>
      <c r="DK40" s="685"/>
      <c r="DL40" s="692" t="s">
        <v>128</v>
      </c>
      <c r="DM40" s="684"/>
      <c r="DN40" s="684"/>
      <c r="DO40" s="684"/>
      <c r="DP40" s="684"/>
      <c r="DQ40" s="684"/>
      <c r="DR40" s="684"/>
      <c r="DS40" s="684"/>
      <c r="DT40" s="684"/>
      <c r="DU40" s="684"/>
      <c r="DV40" s="685"/>
      <c r="DW40" s="688" t="s">
        <v>128</v>
      </c>
      <c r="DX40" s="720"/>
      <c r="DY40" s="720"/>
      <c r="DZ40" s="720"/>
      <c r="EA40" s="720"/>
      <c r="EB40" s="720"/>
      <c r="EC40" s="721"/>
    </row>
    <row r="41" spans="2:133" ht="11.25" customHeight="1" x14ac:dyDescent="0.15">
      <c r="B41" s="680" t="s">
        <v>346</v>
      </c>
      <c r="C41" s="681"/>
      <c r="D41" s="681"/>
      <c r="E41" s="681"/>
      <c r="F41" s="681"/>
      <c r="G41" s="681"/>
      <c r="H41" s="681"/>
      <c r="I41" s="681"/>
      <c r="J41" s="681"/>
      <c r="K41" s="681"/>
      <c r="L41" s="681"/>
      <c r="M41" s="681"/>
      <c r="N41" s="681"/>
      <c r="O41" s="681"/>
      <c r="P41" s="681"/>
      <c r="Q41" s="682"/>
      <c r="R41" s="683">
        <v>441414</v>
      </c>
      <c r="S41" s="684"/>
      <c r="T41" s="684"/>
      <c r="U41" s="684"/>
      <c r="V41" s="684"/>
      <c r="W41" s="684"/>
      <c r="X41" s="684"/>
      <c r="Y41" s="685"/>
      <c r="Z41" s="686">
        <v>1.7</v>
      </c>
      <c r="AA41" s="686"/>
      <c r="AB41" s="686"/>
      <c r="AC41" s="686"/>
      <c r="AD41" s="687" t="s">
        <v>128</v>
      </c>
      <c r="AE41" s="687"/>
      <c r="AF41" s="687"/>
      <c r="AG41" s="687"/>
      <c r="AH41" s="687"/>
      <c r="AI41" s="687"/>
      <c r="AJ41" s="687"/>
      <c r="AK41" s="687"/>
      <c r="AL41" s="688" t="s">
        <v>232</v>
      </c>
      <c r="AM41" s="689"/>
      <c r="AN41" s="689"/>
      <c r="AO41" s="690"/>
      <c r="AQ41" s="761" t="s">
        <v>347</v>
      </c>
      <c r="AR41" s="762"/>
      <c r="AS41" s="762"/>
      <c r="AT41" s="762"/>
      <c r="AU41" s="762"/>
      <c r="AV41" s="762"/>
      <c r="AW41" s="762"/>
      <c r="AX41" s="762"/>
      <c r="AY41" s="763"/>
      <c r="AZ41" s="683">
        <v>399324</v>
      </c>
      <c r="BA41" s="684"/>
      <c r="BB41" s="684"/>
      <c r="BC41" s="684"/>
      <c r="BD41" s="708"/>
      <c r="BE41" s="708"/>
      <c r="BF41" s="738"/>
      <c r="BG41" s="764"/>
      <c r="BH41" s="765"/>
      <c r="BI41" s="765"/>
      <c r="BJ41" s="765"/>
      <c r="BK41" s="765"/>
      <c r="BL41" s="236"/>
      <c r="BM41" s="699" t="s">
        <v>348</v>
      </c>
      <c r="BN41" s="699"/>
      <c r="BO41" s="699"/>
      <c r="BP41" s="699"/>
      <c r="BQ41" s="699"/>
      <c r="BR41" s="699"/>
      <c r="BS41" s="699"/>
      <c r="BT41" s="699"/>
      <c r="BU41" s="700"/>
      <c r="BV41" s="683" t="s">
        <v>232</v>
      </c>
      <c r="BW41" s="684"/>
      <c r="BX41" s="684"/>
      <c r="BY41" s="684"/>
      <c r="BZ41" s="684"/>
      <c r="CA41" s="684"/>
      <c r="CB41" s="693"/>
      <c r="CD41" s="698" t="s">
        <v>349</v>
      </c>
      <c r="CE41" s="699"/>
      <c r="CF41" s="699"/>
      <c r="CG41" s="699"/>
      <c r="CH41" s="699"/>
      <c r="CI41" s="699"/>
      <c r="CJ41" s="699"/>
      <c r="CK41" s="699"/>
      <c r="CL41" s="699"/>
      <c r="CM41" s="699"/>
      <c r="CN41" s="699"/>
      <c r="CO41" s="699"/>
      <c r="CP41" s="699"/>
      <c r="CQ41" s="700"/>
      <c r="CR41" s="683" t="s">
        <v>128</v>
      </c>
      <c r="CS41" s="708"/>
      <c r="CT41" s="708"/>
      <c r="CU41" s="708"/>
      <c r="CV41" s="708"/>
      <c r="CW41" s="708"/>
      <c r="CX41" s="708"/>
      <c r="CY41" s="709"/>
      <c r="CZ41" s="688" t="s">
        <v>232</v>
      </c>
      <c r="DA41" s="720"/>
      <c r="DB41" s="720"/>
      <c r="DC41" s="722"/>
      <c r="DD41" s="692" t="s">
        <v>128</v>
      </c>
      <c r="DE41" s="708"/>
      <c r="DF41" s="708"/>
      <c r="DG41" s="708"/>
      <c r="DH41" s="708"/>
      <c r="DI41" s="708"/>
      <c r="DJ41" s="708"/>
      <c r="DK41" s="709"/>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350</v>
      </c>
      <c r="C42" s="725"/>
      <c r="D42" s="725"/>
      <c r="E42" s="725"/>
      <c r="F42" s="725"/>
      <c r="G42" s="725"/>
      <c r="H42" s="725"/>
      <c r="I42" s="725"/>
      <c r="J42" s="725"/>
      <c r="K42" s="725"/>
      <c r="L42" s="725"/>
      <c r="M42" s="725"/>
      <c r="N42" s="725"/>
      <c r="O42" s="725"/>
      <c r="P42" s="725"/>
      <c r="Q42" s="726"/>
      <c r="R42" s="768">
        <v>26584712</v>
      </c>
      <c r="S42" s="769"/>
      <c r="T42" s="769"/>
      <c r="U42" s="769"/>
      <c r="V42" s="769"/>
      <c r="W42" s="769"/>
      <c r="X42" s="769"/>
      <c r="Y42" s="777"/>
      <c r="Z42" s="778">
        <v>100</v>
      </c>
      <c r="AA42" s="778"/>
      <c r="AB42" s="778"/>
      <c r="AC42" s="778"/>
      <c r="AD42" s="779">
        <v>13098212</v>
      </c>
      <c r="AE42" s="779"/>
      <c r="AF42" s="779"/>
      <c r="AG42" s="779"/>
      <c r="AH42" s="779"/>
      <c r="AI42" s="779"/>
      <c r="AJ42" s="779"/>
      <c r="AK42" s="779"/>
      <c r="AL42" s="780">
        <v>100</v>
      </c>
      <c r="AM42" s="755"/>
      <c r="AN42" s="755"/>
      <c r="AO42" s="781"/>
      <c r="AQ42" s="782" t="s">
        <v>351</v>
      </c>
      <c r="AR42" s="783"/>
      <c r="AS42" s="783"/>
      <c r="AT42" s="783"/>
      <c r="AU42" s="783"/>
      <c r="AV42" s="783"/>
      <c r="AW42" s="783"/>
      <c r="AX42" s="783"/>
      <c r="AY42" s="784"/>
      <c r="AZ42" s="768">
        <v>1511401</v>
      </c>
      <c r="BA42" s="769"/>
      <c r="BB42" s="769"/>
      <c r="BC42" s="769"/>
      <c r="BD42" s="754"/>
      <c r="BE42" s="754"/>
      <c r="BF42" s="756"/>
      <c r="BG42" s="766"/>
      <c r="BH42" s="767"/>
      <c r="BI42" s="767"/>
      <c r="BJ42" s="767"/>
      <c r="BK42" s="767"/>
      <c r="BL42" s="237"/>
      <c r="BM42" s="711" t="s">
        <v>352</v>
      </c>
      <c r="BN42" s="711"/>
      <c r="BO42" s="711"/>
      <c r="BP42" s="711"/>
      <c r="BQ42" s="711"/>
      <c r="BR42" s="711"/>
      <c r="BS42" s="711"/>
      <c r="BT42" s="711"/>
      <c r="BU42" s="712"/>
      <c r="BV42" s="768">
        <v>425</v>
      </c>
      <c r="BW42" s="769"/>
      <c r="BX42" s="769"/>
      <c r="BY42" s="769"/>
      <c r="BZ42" s="769"/>
      <c r="CA42" s="769"/>
      <c r="CB42" s="776"/>
      <c r="CD42" s="680" t="s">
        <v>353</v>
      </c>
      <c r="CE42" s="681"/>
      <c r="CF42" s="681"/>
      <c r="CG42" s="681"/>
      <c r="CH42" s="681"/>
      <c r="CI42" s="681"/>
      <c r="CJ42" s="681"/>
      <c r="CK42" s="681"/>
      <c r="CL42" s="681"/>
      <c r="CM42" s="681"/>
      <c r="CN42" s="681"/>
      <c r="CO42" s="681"/>
      <c r="CP42" s="681"/>
      <c r="CQ42" s="682"/>
      <c r="CR42" s="683">
        <v>5705480</v>
      </c>
      <c r="CS42" s="684"/>
      <c r="CT42" s="684"/>
      <c r="CU42" s="684"/>
      <c r="CV42" s="684"/>
      <c r="CW42" s="684"/>
      <c r="CX42" s="684"/>
      <c r="CY42" s="685"/>
      <c r="CZ42" s="688">
        <v>22.3</v>
      </c>
      <c r="DA42" s="689"/>
      <c r="DB42" s="689"/>
      <c r="DC42" s="701"/>
      <c r="DD42" s="692">
        <v>523841</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354</v>
      </c>
      <c r="CE43" s="681"/>
      <c r="CF43" s="681"/>
      <c r="CG43" s="681"/>
      <c r="CH43" s="681"/>
      <c r="CI43" s="681"/>
      <c r="CJ43" s="681"/>
      <c r="CK43" s="681"/>
      <c r="CL43" s="681"/>
      <c r="CM43" s="681"/>
      <c r="CN43" s="681"/>
      <c r="CO43" s="681"/>
      <c r="CP43" s="681"/>
      <c r="CQ43" s="682"/>
      <c r="CR43" s="683">
        <v>240500</v>
      </c>
      <c r="CS43" s="708"/>
      <c r="CT43" s="708"/>
      <c r="CU43" s="708"/>
      <c r="CV43" s="708"/>
      <c r="CW43" s="708"/>
      <c r="CX43" s="708"/>
      <c r="CY43" s="709"/>
      <c r="CZ43" s="688">
        <v>0.9</v>
      </c>
      <c r="DA43" s="720"/>
      <c r="DB43" s="720"/>
      <c r="DC43" s="722"/>
      <c r="DD43" s="692">
        <v>150500</v>
      </c>
      <c r="DE43" s="708"/>
      <c r="DF43" s="708"/>
      <c r="DG43" s="708"/>
      <c r="DH43" s="708"/>
      <c r="DI43" s="708"/>
      <c r="DJ43" s="708"/>
      <c r="DK43" s="709"/>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302</v>
      </c>
      <c r="CE44" s="796"/>
      <c r="CF44" s="680" t="s">
        <v>355</v>
      </c>
      <c r="CG44" s="681"/>
      <c r="CH44" s="681"/>
      <c r="CI44" s="681"/>
      <c r="CJ44" s="681"/>
      <c r="CK44" s="681"/>
      <c r="CL44" s="681"/>
      <c r="CM44" s="681"/>
      <c r="CN44" s="681"/>
      <c r="CO44" s="681"/>
      <c r="CP44" s="681"/>
      <c r="CQ44" s="682"/>
      <c r="CR44" s="683">
        <v>2733321</v>
      </c>
      <c r="CS44" s="684"/>
      <c r="CT44" s="684"/>
      <c r="CU44" s="684"/>
      <c r="CV44" s="684"/>
      <c r="CW44" s="684"/>
      <c r="CX44" s="684"/>
      <c r="CY44" s="685"/>
      <c r="CZ44" s="688">
        <v>10.7</v>
      </c>
      <c r="DA44" s="689"/>
      <c r="DB44" s="689"/>
      <c r="DC44" s="701"/>
      <c r="DD44" s="692">
        <v>340083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356</v>
      </c>
      <c r="CG45" s="681"/>
      <c r="CH45" s="681"/>
      <c r="CI45" s="681"/>
      <c r="CJ45" s="681"/>
      <c r="CK45" s="681"/>
      <c r="CL45" s="681"/>
      <c r="CM45" s="681"/>
      <c r="CN45" s="681"/>
      <c r="CO45" s="681"/>
      <c r="CP45" s="681"/>
      <c r="CQ45" s="682"/>
      <c r="CR45" s="683">
        <v>586491</v>
      </c>
      <c r="CS45" s="708"/>
      <c r="CT45" s="708"/>
      <c r="CU45" s="708"/>
      <c r="CV45" s="708"/>
      <c r="CW45" s="708"/>
      <c r="CX45" s="708"/>
      <c r="CY45" s="709"/>
      <c r="CZ45" s="688">
        <v>2.2999999999999998</v>
      </c>
      <c r="DA45" s="720"/>
      <c r="DB45" s="720"/>
      <c r="DC45" s="722"/>
      <c r="DD45" s="692">
        <v>80659</v>
      </c>
      <c r="DE45" s="708"/>
      <c r="DF45" s="708"/>
      <c r="DG45" s="708"/>
      <c r="DH45" s="708"/>
      <c r="DI45" s="708"/>
      <c r="DJ45" s="708"/>
      <c r="DK45" s="709"/>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358</v>
      </c>
      <c r="CG46" s="681"/>
      <c r="CH46" s="681"/>
      <c r="CI46" s="681"/>
      <c r="CJ46" s="681"/>
      <c r="CK46" s="681"/>
      <c r="CL46" s="681"/>
      <c r="CM46" s="681"/>
      <c r="CN46" s="681"/>
      <c r="CO46" s="681"/>
      <c r="CP46" s="681"/>
      <c r="CQ46" s="682"/>
      <c r="CR46" s="683">
        <v>2017093</v>
      </c>
      <c r="CS46" s="684"/>
      <c r="CT46" s="684"/>
      <c r="CU46" s="684"/>
      <c r="CV46" s="684"/>
      <c r="CW46" s="684"/>
      <c r="CX46" s="684"/>
      <c r="CY46" s="685"/>
      <c r="CZ46" s="688">
        <v>7.9</v>
      </c>
      <c r="DA46" s="689"/>
      <c r="DB46" s="689"/>
      <c r="DC46" s="701"/>
      <c r="DD46" s="692">
        <v>252787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360</v>
      </c>
      <c r="CG47" s="681"/>
      <c r="CH47" s="681"/>
      <c r="CI47" s="681"/>
      <c r="CJ47" s="681"/>
      <c r="CK47" s="681"/>
      <c r="CL47" s="681"/>
      <c r="CM47" s="681"/>
      <c r="CN47" s="681"/>
      <c r="CO47" s="681"/>
      <c r="CP47" s="681"/>
      <c r="CQ47" s="682"/>
      <c r="CR47" s="683">
        <v>2972159</v>
      </c>
      <c r="CS47" s="708"/>
      <c r="CT47" s="708"/>
      <c r="CU47" s="708"/>
      <c r="CV47" s="708"/>
      <c r="CW47" s="708"/>
      <c r="CX47" s="708"/>
      <c r="CY47" s="709"/>
      <c r="CZ47" s="688">
        <v>11.6</v>
      </c>
      <c r="DA47" s="720"/>
      <c r="DB47" s="720"/>
      <c r="DC47" s="722"/>
      <c r="DD47" s="692">
        <v>183758</v>
      </c>
      <c r="DE47" s="708"/>
      <c r="DF47" s="708"/>
      <c r="DG47" s="708"/>
      <c r="DH47" s="708"/>
      <c r="DI47" s="708"/>
      <c r="DJ47" s="708"/>
      <c r="DK47" s="709"/>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361</v>
      </c>
      <c r="CD48" s="799"/>
      <c r="CE48" s="800"/>
      <c r="CF48" s="680" t="s">
        <v>362</v>
      </c>
      <c r="CG48" s="681"/>
      <c r="CH48" s="681"/>
      <c r="CI48" s="681"/>
      <c r="CJ48" s="681"/>
      <c r="CK48" s="681"/>
      <c r="CL48" s="681"/>
      <c r="CM48" s="681"/>
      <c r="CN48" s="681"/>
      <c r="CO48" s="681"/>
      <c r="CP48" s="681"/>
      <c r="CQ48" s="682"/>
      <c r="CR48" s="683" t="s">
        <v>232</v>
      </c>
      <c r="CS48" s="684"/>
      <c r="CT48" s="684"/>
      <c r="CU48" s="684"/>
      <c r="CV48" s="684"/>
      <c r="CW48" s="684"/>
      <c r="CX48" s="684"/>
      <c r="CY48" s="685"/>
      <c r="CZ48" s="688" t="s">
        <v>232</v>
      </c>
      <c r="DA48" s="689"/>
      <c r="DB48" s="689"/>
      <c r="DC48" s="701"/>
      <c r="DD48" s="692" t="s">
        <v>232</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363</v>
      </c>
      <c r="CE49" s="725"/>
      <c r="CF49" s="725"/>
      <c r="CG49" s="725"/>
      <c r="CH49" s="725"/>
      <c r="CI49" s="725"/>
      <c r="CJ49" s="725"/>
      <c r="CK49" s="725"/>
      <c r="CL49" s="725"/>
      <c r="CM49" s="725"/>
      <c r="CN49" s="725"/>
      <c r="CO49" s="725"/>
      <c r="CP49" s="725"/>
      <c r="CQ49" s="726"/>
      <c r="CR49" s="768">
        <v>25533809</v>
      </c>
      <c r="CS49" s="754"/>
      <c r="CT49" s="754"/>
      <c r="CU49" s="754"/>
      <c r="CV49" s="754"/>
      <c r="CW49" s="754"/>
      <c r="CX49" s="754"/>
      <c r="CY49" s="785"/>
      <c r="CZ49" s="780">
        <v>100</v>
      </c>
      <c r="DA49" s="786"/>
      <c r="DB49" s="786"/>
      <c r="DC49" s="787"/>
      <c r="DD49" s="788">
        <v>15970536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F0RrRmm+TJedUgcgUR+KQGlqHjjKTIWbFrbUurua05UASb4AQFEDGKXUKEUqrz8O0m02XAuv/OcGEJs4WlenGg==" saltValue="VFC4Ryb9NaCqKm2+GdJx3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6" zoomScale="50" zoomScaleNormal="50" zoomScaleSheetLayoutView="70" workbookViewId="0">
      <selection activeCell="AZ32" sqref="AZ32:BD32"/>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365</v>
      </c>
      <c r="DK2" s="831"/>
      <c r="DL2" s="831"/>
      <c r="DM2" s="831"/>
      <c r="DN2" s="831"/>
      <c r="DO2" s="832"/>
      <c r="DP2" s="250"/>
      <c r="DQ2" s="830" t="s">
        <v>366</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367</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369</v>
      </c>
      <c r="B5" s="825"/>
      <c r="C5" s="825"/>
      <c r="D5" s="825"/>
      <c r="E5" s="825"/>
      <c r="F5" s="825"/>
      <c r="G5" s="825"/>
      <c r="H5" s="825"/>
      <c r="I5" s="825"/>
      <c r="J5" s="825"/>
      <c r="K5" s="825"/>
      <c r="L5" s="825"/>
      <c r="M5" s="825"/>
      <c r="N5" s="825"/>
      <c r="O5" s="825"/>
      <c r="P5" s="826"/>
      <c r="Q5" s="801" t="s">
        <v>370</v>
      </c>
      <c r="R5" s="802"/>
      <c r="S5" s="802"/>
      <c r="T5" s="802"/>
      <c r="U5" s="803"/>
      <c r="V5" s="801" t="s">
        <v>371</v>
      </c>
      <c r="W5" s="802"/>
      <c r="X5" s="802"/>
      <c r="Y5" s="802"/>
      <c r="Z5" s="803"/>
      <c r="AA5" s="801" t="s">
        <v>372</v>
      </c>
      <c r="AB5" s="802"/>
      <c r="AC5" s="802"/>
      <c r="AD5" s="802"/>
      <c r="AE5" s="802"/>
      <c r="AF5" s="834" t="s">
        <v>373</v>
      </c>
      <c r="AG5" s="802"/>
      <c r="AH5" s="802"/>
      <c r="AI5" s="802"/>
      <c r="AJ5" s="813"/>
      <c r="AK5" s="802" t="s">
        <v>374</v>
      </c>
      <c r="AL5" s="802"/>
      <c r="AM5" s="802"/>
      <c r="AN5" s="802"/>
      <c r="AO5" s="803"/>
      <c r="AP5" s="801" t="s">
        <v>375</v>
      </c>
      <c r="AQ5" s="802"/>
      <c r="AR5" s="802"/>
      <c r="AS5" s="802"/>
      <c r="AT5" s="803"/>
      <c r="AU5" s="801" t="s">
        <v>376</v>
      </c>
      <c r="AV5" s="802"/>
      <c r="AW5" s="802"/>
      <c r="AX5" s="802"/>
      <c r="AY5" s="813"/>
      <c r="AZ5" s="257"/>
      <c r="BA5" s="257"/>
      <c r="BB5" s="257"/>
      <c r="BC5" s="257"/>
      <c r="BD5" s="257"/>
      <c r="BE5" s="258"/>
      <c r="BF5" s="258"/>
      <c r="BG5" s="258"/>
      <c r="BH5" s="258"/>
      <c r="BI5" s="258"/>
      <c r="BJ5" s="258"/>
      <c r="BK5" s="258"/>
      <c r="BL5" s="258"/>
      <c r="BM5" s="258"/>
      <c r="BN5" s="258"/>
      <c r="BO5" s="258"/>
      <c r="BP5" s="258"/>
      <c r="BQ5" s="824" t="s">
        <v>377</v>
      </c>
      <c r="BR5" s="825"/>
      <c r="BS5" s="825"/>
      <c r="BT5" s="825"/>
      <c r="BU5" s="825"/>
      <c r="BV5" s="825"/>
      <c r="BW5" s="825"/>
      <c r="BX5" s="825"/>
      <c r="BY5" s="825"/>
      <c r="BZ5" s="825"/>
      <c r="CA5" s="825"/>
      <c r="CB5" s="825"/>
      <c r="CC5" s="825"/>
      <c r="CD5" s="825"/>
      <c r="CE5" s="825"/>
      <c r="CF5" s="825"/>
      <c r="CG5" s="826"/>
      <c r="CH5" s="801" t="s">
        <v>378</v>
      </c>
      <c r="CI5" s="802"/>
      <c r="CJ5" s="802"/>
      <c r="CK5" s="802"/>
      <c r="CL5" s="803"/>
      <c r="CM5" s="801" t="s">
        <v>379</v>
      </c>
      <c r="CN5" s="802"/>
      <c r="CO5" s="802"/>
      <c r="CP5" s="802"/>
      <c r="CQ5" s="803"/>
      <c r="CR5" s="801" t="s">
        <v>380</v>
      </c>
      <c r="CS5" s="802"/>
      <c r="CT5" s="802"/>
      <c r="CU5" s="802"/>
      <c r="CV5" s="803"/>
      <c r="CW5" s="801" t="s">
        <v>381</v>
      </c>
      <c r="CX5" s="802"/>
      <c r="CY5" s="802"/>
      <c r="CZ5" s="802"/>
      <c r="DA5" s="803"/>
      <c r="DB5" s="801" t="s">
        <v>382</v>
      </c>
      <c r="DC5" s="802"/>
      <c r="DD5" s="802"/>
      <c r="DE5" s="802"/>
      <c r="DF5" s="803"/>
      <c r="DG5" s="807" t="s">
        <v>383</v>
      </c>
      <c r="DH5" s="808"/>
      <c r="DI5" s="808"/>
      <c r="DJ5" s="808"/>
      <c r="DK5" s="809"/>
      <c r="DL5" s="807" t="s">
        <v>384</v>
      </c>
      <c r="DM5" s="808"/>
      <c r="DN5" s="808"/>
      <c r="DO5" s="808"/>
      <c r="DP5" s="809"/>
      <c r="DQ5" s="801" t="s">
        <v>385</v>
      </c>
      <c r="DR5" s="802"/>
      <c r="DS5" s="802"/>
      <c r="DT5" s="802"/>
      <c r="DU5" s="803"/>
      <c r="DV5" s="801" t="s">
        <v>376</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386</v>
      </c>
      <c r="C7" s="816"/>
      <c r="D7" s="816"/>
      <c r="E7" s="816"/>
      <c r="F7" s="816"/>
      <c r="G7" s="816"/>
      <c r="H7" s="816"/>
      <c r="I7" s="816"/>
      <c r="J7" s="816"/>
      <c r="K7" s="816"/>
      <c r="L7" s="816"/>
      <c r="M7" s="816"/>
      <c r="N7" s="816"/>
      <c r="O7" s="816"/>
      <c r="P7" s="817"/>
      <c r="Q7" s="818">
        <v>26443</v>
      </c>
      <c r="R7" s="819"/>
      <c r="S7" s="819"/>
      <c r="T7" s="819"/>
      <c r="U7" s="819"/>
      <c r="V7" s="819">
        <v>25324</v>
      </c>
      <c r="W7" s="819"/>
      <c r="X7" s="819"/>
      <c r="Y7" s="819"/>
      <c r="Z7" s="819"/>
      <c r="AA7" s="819">
        <f>Q7-V7</f>
        <v>1119</v>
      </c>
      <c r="AB7" s="819"/>
      <c r="AC7" s="819"/>
      <c r="AD7" s="819"/>
      <c r="AE7" s="820"/>
      <c r="AF7" s="821">
        <v>773</v>
      </c>
      <c r="AG7" s="822"/>
      <c r="AH7" s="822"/>
      <c r="AI7" s="822"/>
      <c r="AJ7" s="823"/>
      <c r="AK7" s="858">
        <v>954</v>
      </c>
      <c r="AL7" s="859"/>
      <c r="AM7" s="859"/>
      <c r="AN7" s="859"/>
      <c r="AO7" s="859"/>
      <c r="AP7" s="859">
        <v>31364</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620</v>
      </c>
      <c r="BS7" s="862" t="s">
        <v>618</v>
      </c>
      <c r="BT7" s="863"/>
      <c r="BU7" s="863"/>
      <c r="BV7" s="863"/>
      <c r="BW7" s="863"/>
      <c r="BX7" s="863"/>
      <c r="BY7" s="863"/>
      <c r="BZ7" s="863"/>
      <c r="CA7" s="863"/>
      <c r="CB7" s="863"/>
      <c r="CC7" s="863"/>
      <c r="CD7" s="863"/>
      <c r="CE7" s="863"/>
      <c r="CF7" s="863"/>
      <c r="CG7" s="864"/>
      <c r="CH7" s="855">
        <v>0</v>
      </c>
      <c r="CI7" s="856"/>
      <c r="CJ7" s="856"/>
      <c r="CK7" s="856"/>
      <c r="CL7" s="857"/>
      <c r="CM7" s="855">
        <v>11</v>
      </c>
      <c r="CN7" s="856"/>
      <c r="CO7" s="856"/>
      <c r="CP7" s="856"/>
      <c r="CQ7" s="857"/>
      <c r="CR7" s="855">
        <v>10</v>
      </c>
      <c r="CS7" s="856"/>
      <c r="CT7" s="856"/>
      <c r="CU7" s="856"/>
      <c r="CV7" s="857"/>
      <c r="CW7" s="855" t="s">
        <v>608</v>
      </c>
      <c r="CX7" s="856"/>
      <c r="CY7" s="856"/>
      <c r="CZ7" s="856"/>
      <c r="DA7" s="857"/>
      <c r="DB7" s="855" t="s">
        <v>608</v>
      </c>
      <c r="DC7" s="856"/>
      <c r="DD7" s="856"/>
      <c r="DE7" s="856"/>
      <c r="DF7" s="857"/>
      <c r="DG7" s="855" t="s">
        <v>608</v>
      </c>
      <c r="DH7" s="856"/>
      <c r="DI7" s="856"/>
      <c r="DJ7" s="856"/>
      <c r="DK7" s="857"/>
      <c r="DL7" s="855" t="s">
        <v>608</v>
      </c>
      <c r="DM7" s="856"/>
      <c r="DN7" s="856"/>
      <c r="DO7" s="856"/>
      <c r="DP7" s="857"/>
      <c r="DQ7" s="855" t="s">
        <v>608</v>
      </c>
      <c r="DR7" s="856"/>
      <c r="DS7" s="856"/>
      <c r="DT7" s="856"/>
      <c r="DU7" s="857"/>
      <c r="DV7" s="836"/>
      <c r="DW7" s="837"/>
      <c r="DX7" s="837"/>
      <c r="DY7" s="837"/>
      <c r="DZ7" s="838"/>
      <c r="EA7" s="255"/>
    </row>
    <row r="8" spans="1:131" s="256" customFormat="1" ht="26.25" customHeight="1" x14ac:dyDescent="0.15">
      <c r="A8" s="262">
        <v>2</v>
      </c>
      <c r="B8" s="839" t="s">
        <v>387</v>
      </c>
      <c r="C8" s="840"/>
      <c r="D8" s="840"/>
      <c r="E8" s="840"/>
      <c r="F8" s="840"/>
      <c r="G8" s="840"/>
      <c r="H8" s="840"/>
      <c r="I8" s="840"/>
      <c r="J8" s="840"/>
      <c r="K8" s="840"/>
      <c r="L8" s="840"/>
      <c r="M8" s="840"/>
      <c r="N8" s="840"/>
      <c r="O8" s="840"/>
      <c r="P8" s="841"/>
      <c r="Q8" s="842">
        <v>18</v>
      </c>
      <c r="R8" s="843"/>
      <c r="S8" s="843"/>
      <c r="T8" s="843"/>
      <c r="U8" s="843"/>
      <c r="V8" s="843">
        <v>18</v>
      </c>
      <c r="W8" s="843"/>
      <c r="X8" s="843"/>
      <c r="Y8" s="843"/>
      <c r="Z8" s="843"/>
      <c r="AA8" s="843" t="s">
        <v>607</v>
      </c>
      <c r="AB8" s="843"/>
      <c r="AC8" s="843"/>
      <c r="AD8" s="843"/>
      <c r="AE8" s="844"/>
      <c r="AF8" s="845" t="s">
        <v>388</v>
      </c>
      <c r="AG8" s="846"/>
      <c r="AH8" s="846"/>
      <c r="AI8" s="846"/>
      <c r="AJ8" s="847"/>
      <c r="AK8" s="848">
        <v>10</v>
      </c>
      <c r="AL8" s="849"/>
      <c r="AM8" s="849"/>
      <c r="AN8" s="849"/>
      <c r="AO8" s="849"/>
      <c r="AP8" s="849">
        <v>0</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t="s">
        <v>620</v>
      </c>
      <c r="BS8" s="852" t="s">
        <v>619</v>
      </c>
      <c r="BT8" s="853"/>
      <c r="BU8" s="853"/>
      <c r="BV8" s="853"/>
      <c r="BW8" s="853"/>
      <c r="BX8" s="853"/>
      <c r="BY8" s="853"/>
      <c r="BZ8" s="853"/>
      <c r="CA8" s="853"/>
      <c r="CB8" s="853"/>
      <c r="CC8" s="853"/>
      <c r="CD8" s="853"/>
      <c r="CE8" s="853"/>
      <c r="CF8" s="853"/>
      <c r="CG8" s="854"/>
      <c r="CH8" s="865">
        <v>0</v>
      </c>
      <c r="CI8" s="866"/>
      <c r="CJ8" s="866"/>
      <c r="CK8" s="866"/>
      <c r="CL8" s="867"/>
      <c r="CM8" s="865">
        <v>109</v>
      </c>
      <c r="CN8" s="866"/>
      <c r="CO8" s="866"/>
      <c r="CP8" s="866"/>
      <c r="CQ8" s="867"/>
      <c r="CR8" s="865">
        <v>100</v>
      </c>
      <c r="CS8" s="866"/>
      <c r="CT8" s="866"/>
      <c r="CU8" s="866"/>
      <c r="CV8" s="867"/>
      <c r="CW8" s="865" t="s">
        <v>608</v>
      </c>
      <c r="CX8" s="866"/>
      <c r="CY8" s="866"/>
      <c r="CZ8" s="866"/>
      <c r="DA8" s="867"/>
      <c r="DB8" s="865" t="s">
        <v>608</v>
      </c>
      <c r="DC8" s="866"/>
      <c r="DD8" s="866"/>
      <c r="DE8" s="866"/>
      <c r="DF8" s="867"/>
      <c r="DG8" s="865" t="s">
        <v>608</v>
      </c>
      <c r="DH8" s="866"/>
      <c r="DI8" s="866"/>
      <c r="DJ8" s="866"/>
      <c r="DK8" s="867"/>
      <c r="DL8" s="865" t="s">
        <v>608</v>
      </c>
      <c r="DM8" s="866"/>
      <c r="DN8" s="866"/>
      <c r="DO8" s="866"/>
      <c r="DP8" s="867"/>
      <c r="DQ8" s="865" t="s">
        <v>608</v>
      </c>
      <c r="DR8" s="866"/>
      <c r="DS8" s="866"/>
      <c r="DT8" s="866"/>
      <c r="DU8" s="867"/>
      <c r="DV8" s="868"/>
      <c r="DW8" s="869"/>
      <c r="DX8" s="869"/>
      <c r="DY8" s="869"/>
      <c r="DZ8" s="870"/>
      <c r="EA8" s="255"/>
    </row>
    <row r="9" spans="1:131" s="256" customFormat="1" ht="26.25" customHeight="1" x14ac:dyDescent="0.15">
      <c r="A9" s="262">
        <v>3</v>
      </c>
      <c r="B9" s="839" t="s">
        <v>389</v>
      </c>
      <c r="C9" s="840"/>
      <c r="D9" s="840"/>
      <c r="E9" s="840"/>
      <c r="F9" s="840"/>
      <c r="G9" s="840"/>
      <c r="H9" s="840"/>
      <c r="I9" s="840"/>
      <c r="J9" s="840"/>
      <c r="K9" s="840"/>
      <c r="L9" s="840"/>
      <c r="M9" s="840"/>
      <c r="N9" s="840"/>
      <c r="O9" s="840"/>
      <c r="P9" s="841"/>
      <c r="Q9" s="842">
        <v>345</v>
      </c>
      <c r="R9" s="843"/>
      <c r="S9" s="843"/>
      <c r="T9" s="843"/>
      <c r="U9" s="843"/>
      <c r="V9" s="843">
        <v>345</v>
      </c>
      <c r="W9" s="843"/>
      <c r="X9" s="843"/>
      <c r="Y9" s="843"/>
      <c r="Z9" s="843"/>
      <c r="AA9" s="843" t="s">
        <v>607</v>
      </c>
      <c r="AB9" s="843"/>
      <c r="AC9" s="843"/>
      <c r="AD9" s="843"/>
      <c r="AE9" s="844"/>
      <c r="AF9" s="845" t="s">
        <v>390</v>
      </c>
      <c r="AG9" s="846"/>
      <c r="AH9" s="846"/>
      <c r="AI9" s="846"/>
      <c r="AJ9" s="847"/>
      <c r="AK9" s="848">
        <v>78</v>
      </c>
      <c r="AL9" s="849"/>
      <c r="AM9" s="849"/>
      <c r="AN9" s="849"/>
      <c r="AO9" s="849"/>
      <c r="AP9" s="849">
        <v>1578</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t="s">
        <v>391</v>
      </c>
      <c r="C10" s="840"/>
      <c r="D10" s="840"/>
      <c r="E10" s="840"/>
      <c r="F10" s="840"/>
      <c r="G10" s="840"/>
      <c r="H10" s="840"/>
      <c r="I10" s="840"/>
      <c r="J10" s="840"/>
      <c r="K10" s="840"/>
      <c r="L10" s="840"/>
      <c r="M10" s="840"/>
      <c r="N10" s="840"/>
      <c r="O10" s="840"/>
      <c r="P10" s="841"/>
      <c r="Q10" s="842">
        <v>2</v>
      </c>
      <c r="R10" s="843"/>
      <c r="S10" s="843"/>
      <c r="T10" s="843"/>
      <c r="U10" s="843"/>
      <c r="V10" s="843">
        <v>71</v>
      </c>
      <c r="W10" s="843"/>
      <c r="X10" s="843"/>
      <c r="Y10" s="843"/>
      <c r="Z10" s="843"/>
      <c r="AA10" s="843">
        <f t="shared" ref="AA10:AA11" si="0">Q10-V10</f>
        <v>-69</v>
      </c>
      <c r="AB10" s="843"/>
      <c r="AC10" s="843"/>
      <c r="AD10" s="843"/>
      <c r="AE10" s="844"/>
      <c r="AF10" s="845">
        <v>-69</v>
      </c>
      <c r="AG10" s="846"/>
      <c r="AH10" s="846"/>
      <c r="AI10" s="846"/>
      <c r="AJ10" s="847"/>
      <c r="AK10" s="848" t="s">
        <v>608</v>
      </c>
      <c r="AL10" s="849"/>
      <c r="AM10" s="849"/>
      <c r="AN10" s="849"/>
      <c r="AO10" s="849"/>
      <c r="AP10" s="849">
        <v>0</v>
      </c>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t="s">
        <v>392</v>
      </c>
      <c r="C11" s="840"/>
      <c r="D11" s="840"/>
      <c r="E11" s="840"/>
      <c r="F11" s="840"/>
      <c r="G11" s="840"/>
      <c r="H11" s="840"/>
      <c r="I11" s="840"/>
      <c r="J11" s="840"/>
      <c r="K11" s="840"/>
      <c r="L11" s="840"/>
      <c r="M11" s="840"/>
      <c r="N11" s="840"/>
      <c r="O11" s="840"/>
      <c r="P11" s="841"/>
      <c r="Q11" s="842">
        <v>22</v>
      </c>
      <c r="R11" s="843"/>
      <c r="S11" s="843"/>
      <c r="T11" s="843"/>
      <c r="U11" s="843"/>
      <c r="V11" s="843">
        <v>21</v>
      </c>
      <c r="W11" s="843"/>
      <c r="X11" s="843"/>
      <c r="Y11" s="843"/>
      <c r="Z11" s="843"/>
      <c r="AA11" s="843">
        <f t="shared" si="0"/>
        <v>1</v>
      </c>
      <c r="AB11" s="843"/>
      <c r="AC11" s="843"/>
      <c r="AD11" s="843"/>
      <c r="AE11" s="844"/>
      <c r="AF11" s="845">
        <v>1</v>
      </c>
      <c r="AG11" s="846"/>
      <c r="AH11" s="846"/>
      <c r="AI11" s="846"/>
      <c r="AJ11" s="847"/>
      <c r="AK11" s="848">
        <v>1</v>
      </c>
      <c r="AL11" s="849"/>
      <c r="AM11" s="849"/>
      <c r="AN11" s="849"/>
      <c r="AO11" s="849"/>
      <c r="AP11" s="849" t="s">
        <v>607</v>
      </c>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393</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394</v>
      </c>
      <c r="B23" s="874" t="s">
        <v>395</v>
      </c>
      <c r="C23" s="875"/>
      <c r="D23" s="875"/>
      <c r="E23" s="875"/>
      <c r="F23" s="875"/>
      <c r="G23" s="875"/>
      <c r="H23" s="875"/>
      <c r="I23" s="875"/>
      <c r="J23" s="875"/>
      <c r="K23" s="875"/>
      <c r="L23" s="875"/>
      <c r="M23" s="875"/>
      <c r="N23" s="875"/>
      <c r="O23" s="875"/>
      <c r="P23" s="876"/>
      <c r="Q23" s="877">
        <f>SUM(Q7:U22)</f>
        <v>26830</v>
      </c>
      <c r="R23" s="878"/>
      <c r="S23" s="878"/>
      <c r="T23" s="878"/>
      <c r="U23" s="878"/>
      <c r="V23" s="878">
        <f t="shared" ref="V23" si="1">SUM(V7:Z22)</f>
        <v>25779</v>
      </c>
      <c r="W23" s="878"/>
      <c r="X23" s="878"/>
      <c r="Y23" s="878"/>
      <c r="Z23" s="878"/>
      <c r="AA23" s="878">
        <f t="shared" ref="AA23" si="2">SUM(AA7:AE22)</f>
        <v>1051</v>
      </c>
      <c r="AB23" s="878"/>
      <c r="AC23" s="878"/>
      <c r="AD23" s="878"/>
      <c r="AE23" s="879"/>
      <c r="AF23" s="880">
        <f t="shared" ref="AF23" si="3">SUM(AF7:AJ22)</f>
        <v>705</v>
      </c>
      <c r="AG23" s="878"/>
      <c r="AH23" s="878"/>
      <c r="AI23" s="878"/>
      <c r="AJ23" s="881"/>
      <c r="AK23" s="882"/>
      <c r="AL23" s="883"/>
      <c r="AM23" s="883"/>
      <c r="AN23" s="883"/>
      <c r="AO23" s="883"/>
      <c r="AP23" s="878">
        <f>SUM(AP7:AT22)</f>
        <v>32942</v>
      </c>
      <c r="AQ23" s="878"/>
      <c r="AR23" s="878"/>
      <c r="AS23" s="878"/>
      <c r="AT23" s="878"/>
      <c r="AU23" s="884"/>
      <c r="AV23" s="884"/>
      <c r="AW23" s="884"/>
      <c r="AX23" s="884"/>
      <c r="AY23" s="885"/>
      <c r="AZ23" s="893" t="s">
        <v>396</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397</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398</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369</v>
      </c>
      <c r="B26" s="825"/>
      <c r="C26" s="825"/>
      <c r="D26" s="825"/>
      <c r="E26" s="825"/>
      <c r="F26" s="825"/>
      <c r="G26" s="825"/>
      <c r="H26" s="825"/>
      <c r="I26" s="825"/>
      <c r="J26" s="825"/>
      <c r="K26" s="825"/>
      <c r="L26" s="825"/>
      <c r="M26" s="825"/>
      <c r="N26" s="825"/>
      <c r="O26" s="825"/>
      <c r="P26" s="826"/>
      <c r="Q26" s="801" t="s">
        <v>399</v>
      </c>
      <c r="R26" s="802"/>
      <c r="S26" s="802"/>
      <c r="T26" s="802"/>
      <c r="U26" s="803"/>
      <c r="V26" s="801" t="s">
        <v>400</v>
      </c>
      <c r="W26" s="802"/>
      <c r="X26" s="802"/>
      <c r="Y26" s="802"/>
      <c r="Z26" s="803"/>
      <c r="AA26" s="801" t="s">
        <v>401</v>
      </c>
      <c r="AB26" s="802"/>
      <c r="AC26" s="802"/>
      <c r="AD26" s="802"/>
      <c r="AE26" s="802"/>
      <c r="AF26" s="896" t="s">
        <v>402</v>
      </c>
      <c r="AG26" s="897"/>
      <c r="AH26" s="897"/>
      <c r="AI26" s="897"/>
      <c r="AJ26" s="898"/>
      <c r="AK26" s="802" t="s">
        <v>403</v>
      </c>
      <c r="AL26" s="802"/>
      <c r="AM26" s="802"/>
      <c r="AN26" s="802"/>
      <c r="AO26" s="803"/>
      <c r="AP26" s="801" t="s">
        <v>404</v>
      </c>
      <c r="AQ26" s="802"/>
      <c r="AR26" s="802"/>
      <c r="AS26" s="802"/>
      <c r="AT26" s="803"/>
      <c r="AU26" s="801" t="s">
        <v>405</v>
      </c>
      <c r="AV26" s="802"/>
      <c r="AW26" s="802"/>
      <c r="AX26" s="802"/>
      <c r="AY26" s="803"/>
      <c r="AZ26" s="801" t="s">
        <v>406</v>
      </c>
      <c r="BA26" s="802"/>
      <c r="BB26" s="802"/>
      <c r="BC26" s="802"/>
      <c r="BD26" s="803"/>
      <c r="BE26" s="801" t="s">
        <v>376</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407</v>
      </c>
      <c r="C28" s="816"/>
      <c r="D28" s="816"/>
      <c r="E28" s="816"/>
      <c r="F28" s="816"/>
      <c r="G28" s="816"/>
      <c r="H28" s="816"/>
      <c r="I28" s="816"/>
      <c r="J28" s="816"/>
      <c r="K28" s="816"/>
      <c r="L28" s="816"/>
      <c r="M28" s="816"/>
      <c r="N28" s="816"/>
      <c r="O28" s="816"/>
      <c r="P28" s="817"/>
      <c r="Q28" s="906">
        <v>3860</v>
      </c>
      <c r="R28" s="907"/>
      <c r="S28" s="907"/>
      <c r="T28" s="907"/>
      <c r="U28" s="907"/>
      <c r="V28" s="907">
        <v>3767</v>
      </c>
      <c r="W28" s="907"/>
      <c r="X28" s="907"/>
      <c r="Y28" s="907"/>
      <c r="Z28" s="907"/>
      <c r="AA28" s="907">
        <f>Q28-V28</f>
        <v>93</v>
      </c>
      <c r="AB28" s="907"/>
      <c r="AC28" s="907"/>
      <c r="AD28" s="907"/>
      <c r="AE28" s="908"/>
      <c r="AF28" s="909">
        <v>93</v>
      </c>
      <c r="AG28" s="907"/>
      <c r="AH28" s="907"/>
      <c r="AI28" s="907"/>
      <c r="AJ28" s="910"/>
      <c r="AK28" s="911">
        <f>360+61</f>
        <v>421</v>
      </c>
      <c r="AL28" s="902"/>
      <c r="AM28" s="902"/>
      <c r="AN28" s="902"/>
      <c r="AO28" s="902"/>
      <c r="AP28" s="902">
        <v>347</v>
      </c>
      <c r="AQ28" s="902"/>
      <c r="AR28" s="902"/>
      <c r="AS28" s="902"/>
      <c r="AT28" s="902"/>
      <c r="AU28" s="902">
        <v>198</v>
      </c>
      <c r="AV28" s="902"/>
      <c r="AW28" s="902"/>
      <c r="AX28" s="902"/>
      <c r="AY28" s="902"/>
      <c r="AZ28" s="903" t="s">
        <v>628</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408</v>
      </c>
      <c r="C29" s="840"/>
      <c r="D29" s="840"/>
      <c r="E29" s="840"/>
      <c r="F29" s="840"/>
      <c r="G29" s="840"/>
      <c r="H29" s="840"/>
      <c r="I29" s="840"/>
      <c r="J29" s="840"/>
      <c r="K29" s="840"/>
      <c r="L29" s="840"/>
      <c r="M29" s="840"/>
      <c r="N29" s="840"/>
      <c r="O29" s="840"/>
      <c r="P29" s="841"/>
      <c r="Q29" s="842">
        <v>508</v>
      </c>
      <c r="R29" s="843"/>
      <c r="S29" s="843"/>
      <c r="T29" s="843"/>
      <c r="U29" s="843"/>
      <c r="V29" s="843">
        <v>506</v>
      </c>
      <c r="W29" s="843"/>
      <c r="X29" s="843"/>
      <c r="Y29" s="843"/>
      <c r="Z29" s="843"/>
      <c r="AA29" s="843">
        <f t="shared" ref="AA29:AA36" si="4">Q29-V29</f>
        <v>2</v>
      </c>
      <c r="AB29" s="843"/>
      <c r="AC29" s="843"/>
      <c r="AD29" s="843"/>
      <c r="AE29" s="844"/>
      <c r="AF29" s="845">
        <v>2</v>
      </c>
      <c r="AG29" s="846"/>
      <c r="AH29" s="846"/>
      <c r="AI29" s="846"/>
      <c r="AJ29" s="847"/>
      <c r="AK29" s="914">
        <v>151</v>
      </c>
      <c r="AL29" s="915"/>
      <c r="AM29" s="915"/>
      <c r="AN29" s="915"/>
      <c r="AO29" s="915"/>
      <c r="AP29" s="915" t="s">
        <v>608</v>
      </c>
      <c r="AQ29" s="915"/>
      <c r="AR29" s="915"/>
      <c r="AS29" s="915"/>
      <c r="AT29" s="915"/>
      <c r="AU29" s="915" t="s">
        <v>608</v>
      </c>
      <c r="AV29" s="915"/>
      <c r="AW29" s="915"/>
      <c r="AX29" s="915"/>
      <c r="AY29" s="915"/>
      <c r="AZ29" s="916" t="s">
        <v>628</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409</v>
      </c>
      <c r="C30" s="840"/>
      <c r="D30" s="840"/>
      <c r="E30" s="840"/>
      <c r="F30" s="840"/>
      <c r="G30" s="840"/>
      <c r="H30" s="840"/>
      <c r="I30" s="840"/>
      <c r="J30" s="840"/>
      <c r="K30" s="840"/>
      <c r="L30" s="840"/>
      <c r="M30" s="840"/>
      <c r="N30" s="840"/>
      <c r="O30" s="840"/>
      <c r="P30" s="841"/>
      <c r="Q30" s="842">
        <v>5070</v>
      </c>
      <c r="R30" s="843"/>
      <c r="S30" s="843"/>
      <c r="T30" s="843"/>
      <c r="U30" s="843"/>
      <c r="V30" s="843">
        <v>5011</v>
      </c>
      <c r="W30" s="843"/>
      <c r="X30" s="843"/>
      <c r="Y30" s="843"/>
      <c r="Z30" s="843"/>
      <c r="AA30" s="843">
        <f t="shared" si="4"/>
        <v>59</v>
      </c>
      <c r="AB30" s="843"/>
      <c r="AC30" s="843"/>
      <c r="AD30" s="843"/>
      <c r="AE30" s="844"/>
      <c r="AF30" s="845">
        <v>59</v>
      </c>
      <c r="AG30" s="846"/>
      <c r="AH30" s="846"/>
      <c r="AI30" s="846"/>
      <c r="AJ30" s="847"/>
      <c r="AK30" s="914">
        <f>755+73</f>
        <v>828</v>
      </c>
      <c r="AL30" s="915"/>
      <c r="AM30" s="915"/>
      <c r="AN30" s="915"/>
      <c r="AO30" s="915"/>
      <c r="AP30" s="915">
        <v>404</v>
      </c>
      <c r="AQ30" s="915"/>
      <c r="AR30" s="915"/>
      <c r="AS30" s="915"/>
      <c r="AT30" s="915"/>
      <c r="AU30" s="915">
        <v>382</v>
      </c>
      <c r="AV30" s="915"/>
      <c r="AW30" s="915"/>
      <c r="AX30" s="915"/>
      <c r="AY30" s="915"/>
      <c r="AZ30" s="916" t="s">
        <v>628</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410</v>
      </c>
      <c r="C31" s="840"/>
      <c r="D31" s="840"/>
      <c r="E31" s="840"/>
      <c r="F31" s="840"/>
      <c r="G31" s="840"/>
      <c r="H31" s="840"/>
      <c r="I31" s="840"/>
      <c r="J31" s="840"/>
      <c r="K31" s="840"/>
      <c r="L31" s="840"/>
      <c r="M31" s="840"/>
      <c r="N31" s="840"/>
      <c r="O31" s="840"/>
      <c r="P31" s="841"/>
      <c r="Q31" s="842">
        <v>256</v>
      </c>
      <c r="R31" s="843"/>
      <c r="S31" s="843"/>
      <c r="T31" s="843"/>
      <c r="U31" s="843"/>
      <c r="V31" s="843">
        <v>256</v>
      </c>
      <c r="W31" s="843"/>
      <c r="X31" s="843"/>
      <c r="Y31" s="843"/>
      <c r="Z31" s="843"/>
      <c r="AA31" s="843" t="s">
        <v>607</v>
      </c>
      <c r="AB31" s="843"/>
      <c r="AC31" s="843"/>
      <c r="AD31" s="843"/>
      <c r="AE31" s="844"/>
      <c r="AF31" s="845" t="s">
        <v>411</v>
      </c>
      <c r="AG31" s="846"/>
      <c r="AH31" s="846"/>
      <c r="AI31" s="846"/>
      <c r="AJ31" s="847"/>
      <c r="AK31" s="914">
        <v>45</v>
      </c>
      <c r="AL31" s="915"/>
      <c r="AM31" s="915"/>
      <c r="AN31" s="915"/>
      <c r="AO31" s="915"/>
      <c r="AP31" s="915">
        <v>4</v>
      </c>
      <c r="AQ31" s="915"/>
      <c r="AR31" s="915"/>
      <c r="AS31" s="915"/>
      <c r="AT31" s="915"/>
      <c r="AU31" s="915" t="s">
        <v>608</v>
      </c>
      <c r="AV31" s="915"/>
      <c r="AW31" s="915"/>
      <c r="AX31" s="915"/>
      <c r="AY31" s="915"/>
      <c r="AZ31" s="916" t="s">
        <v>628</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412</v>
      </c>
      <c r="C32" s="840"/>
      <c r="D32" s="840"/>
      <c r="E32" s="840"/>
      <c r="F32" s="840"/>
      <c r="G32" s="840"/>
      <c r="H32" s="840"/>
      <c r="I32" s="840"/>
      <c r="J32" s="840"/>
      <c r="K32" s="840"/>
      <c r="L32" s="840"/>
      <c r="M32" s="840"/>
      <c r="N32" s="840"/>
      <c r="O32" s="840"/>
      <c r="P32" s="841"/>
      <c r="Q32" s="842">
        <v>331</v>
      </c>
      <c r="R32" s="843"/>
      <c r="S32" s="843"/>
      <c r="T32" s="843"/>
      <c r="U32" s="843"/>
      <c r="V32" s="843">
        <v>325</v>
      </c>
      <c r="W32" s="843"/>
      <c r="X32" s="843"/>
      <c r="Y32" s="843"/>
      <c r="Z32" s="843"/>
      <c r="AA32" s="843">
        <f t="shared" si="4"/>
        <v>6</v>
      </c>
      <c r="AB32" s="843"/>
      <c r="AC32" s="843"/>
      <c r="AD32" s="843"/>
      <c r="AE32" s="844"/>
      <c r="AF32" s="845">
        <v>749</v>
      </c>
      <c r="AG32" s="846"/>
      <c r="AH32" s="846"/>
      <c r="AI32" s="846"/>
      <c r="AJ32" s="847"/>
      <c r="AK32" s="914">
        <v>4</v>
      </c>
      <c r="AL32" s="915"/>
      <c r="AM32" s="915"/>
      <c r="AN32" s="915"/>
      <c r="AO32" s="915"/>
      <c r="AP32" s="915">
        <v>286</v>
      </c>
      <c r="AQ32" s="915"/>
      <c r="AR32" s="915"/>
      <c r="AS32" s="915"/>
      <c r="AT32" s="915"/>
      <c r="AU32" s="915">
        <v>5</v>
      </c>
      <c r="AV32" s="915"/>
      <c r="AW32" s="915"/>
      <c r="AX32" s="915"/>
      <c r="AY32" s="915"/>
      <c r="AZ32" s="916" t="s">
        <v>607</v>
      </c>
      <c r="BA32" s="916"/>
      <c r="BB32" s="916"/>
      <c r="BC32" s="916"/>
      <c r="BD32" s="916"/>
      <c r="BE32" s="912" t="s">
        <v>413</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414</v>
      </c>
      <c r="C33" s="840"/>
      <c r="D33" s="840"/>
      <c r="E33" s="840"/>
      <c r="F33" s="840"/>
      <c r="G33" s="840"/>
      <c r="H33" s="840"/>
      <c r="I33" s="840"/>
      <c r="J33" s="840"/>
      <c r="K33" s="840"/>
      <c r="L33" s="840"/>
      <c r="M33" s="840"/>
      <c r="N33" s="840"/>
      <c r="O33" s="840"/>
      <c r="P33" s="841"/>
      <c r="Q33" s="842">
        <v>1487</v>
      </c>
      <c r="R33" s="843"/>
      <c r="S33" s="843"/>
      <c r="T33" s="843"/>
      <c r="U33" s="843"/>
      <c r="V33" s="843">
        <v>1532</v>
      </c>
      <c r="W33" s="843"/>
      <c r="X33" s="843"/>
      <c r="Y33" s="843"/>
      <c r="Z33" s="843"/>
      <c r="AA33" s="843">
        <f t="shared" si="4"/>
        <v>-45</v>
      </c>
      <c r="AB33" s="843"/>
      <c r="AC33" s="843"/>
      <c r="AD33" s="843"/>
      <c r="AE33" s="844"/>
      <c r="AF33" s="845">
        <v>1438</v>
      </c>
      <c r="AG33" s="846"/>
      <c r="AH33" s="846"/>
      <c r="AI33" s="846"/>
      <c r="AJ33" s="847"/>
      <c r="AK33" s="914">
        <v>304</v>
      </c>
      <c r="AL33" s="915"/>
      <c r="AM33" s="915"/>
      <c r="AN33" s="915"/>
      <c r="AO33" s="915"/>
      <c r="AP33" s="915">
        <v>722</v>
      </c>
      <c r="AQ33" s="915"/>
      <c r="AR33" s="915"/>
      <c r="AS33" s="915"/>
      <c r="AT33" s="915"/>
      <c r="AU33" s="915">
        <v>361</v>
      </c>
      <c r="AV33" s="915"/>
      <c r="AW33" s="915"/>
      <c r="AX33" s="915"/>
      <c r="AY33" s="915"/>
      <c r="AZ33" s="916" t="s">
        <v>607</v>
      </c>
      <c r="BA33" s="916"/>
      <c r="BB33" s="916"/>
      <c r="BC33" s="916"/>
      <c r="BD33" s="916"/>
      <c r="BE33" s="912" t="s">
        <v>413</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415</v>
      </c>
      <c r="C34" s="840"/>
      <c r="D34" s="840"/>
      <c r="E34" s="840"/>
      <c r="F34" s="840"/>
      <c r="G34" s="840"/>
      <c r="H34" s="840"/>
      <c r="I34" s="840"/>
      <c r="J34" s="840"/>
      <c r="K34" s="840"/>
      <c r="L34" s="840"/>
      <c r="M34" s="840"/>
      <c r="N34" s="840"/>
      <c r="O34" s="840"/>
      <c r="P34" s="841"/>
      <c r="Q34" s="842">
        <v>1062</v>
      </c>
      <c r="R34" s="843"/>
      <c r="S34" s="843"/>
      <c r="T34" s="843"/>
      <c r="U34" s="843"/>
      <c r="V34" s="843">
        <v>1054</v>
      </c>
      <c r="W34" s="843"/>
      <c r="X34" s="843"/>
      <c r="Y34" s="843"/>
      <c r="Z34" s="843"/>
      <c r="AA34" s="843">
        <f t="shared" si="4"/>
        <v>8</v>
      </c>
      <c r="AB34" s="843"/>
      <c r="AC34" s="843"/>
      <c r="AD34" s="843"/>
      <c r="AE34" s="844"/>
      <c r="AF34" s="845">
        <v>8</v>
      </c>
      <c r="AG34" s="846"/>
      <c r="AH34" s="846"/>
      <c r="AI34" s="846"/>
      <c r="AJ34" s="847"/>
      <c r="AK34" s="914">
        <v>437</v>
      </c>
      <c r="AL34" s="915"/>
      <c r="AM34" s="915"/>
      <c r="AN34" s="915"/>
      <c r="AO34" s="915"/>
      <c r="AP34" s="915">
        <v>3835</v>
      </c>
      <c r="AQ34" s="915"/>
      <c r="AR34" s="915"/>
      <c r="AS34" s="915"/>
      <c r="AT34" s="915"/>
      <c r="AU34" s="915">
        <v>3291</v>
      </c>
      <c r="AV34" s="915"/>
      <c r="AW34" s="915"/>
      <c r="AX34" s="915"/>
      <c r="AY34" s="915"/>
      <c r="AZ34" s="916" t="s">
        <v>607</v>
      </c>
      <c r="BA34" s="916"/>
      <c r="BB34" s="916"/>
      <c r="BC34" s="916"/>
      <c r="BD34" s="916"/>
      <c r="BE34" s="912" t="s">
        <v>416</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417</v>
      </c>
      <c r="C35" s="840"/>
      <c r="D35" s="840"/>
      <c r="E35" s="840"/>
      <c r="F35" s="840"/>
      <c r="G35" s="840"/>
      <c r="H35" s="840"/>
      <c r="I35" s="840"/>
      <c r="J35" s="840"/>
      <c r="K35" s="840"/>
      <c r="L35" s="840"/>
      <c r="M35" s="840"/>
      <c r="N35" s="840"/>
      <c r="O35" s="840"/>
      <c r="P35" s="841"/>
      <c r="Q35" s="842">
        <v>1634</v>
      </c>
      <c r="R35" s="843"/>
      <c r="S35" s="843"/>
      <c r="T35" s="843"/>
      <c r="U35" s="843"/>
      <c r="V35" s="843">
        <v>1418</v>
      </c>
      <c r="W35" s="843"/>
      <c r="X35" s="843"/>
      <c r="Y35" s="843"/>
      <c r="Z35" s="843"/>
      <c r="AA35" s="843">
        <f t="shared" si="4"/>
        <v>216</v>
      </c>
      <c r="AB35" s="843"/>
      <c r="AC35" s="843"/>
      <c r="AD35" s="843"/>
      <c r="AE35" s="844"/>
      <c r="AF35" s="845">
        <v>61</v>
      </c>
      <c r="AG35" s="846"/>
      <c r="AH35" s="846"/>
      <c r="AI35" s="846"/>
      <c r="AJ35" s="847"/>
      <c r="AK35" s="914">
        <v>480</v>
      </c>
      <c r="AL35" s="915"/>
      <c r="AM35" s="915"/>
      <c r="AN35" s="915"/>
      <c r="AO35" s="915"/>
      <c r="AP35" s="915">
        <v>7322</v>
      </c>
      <c r="AQ35" s="915"/>
      <c r="AR35" s="915"/>
      <c r="AS35" s="915"/>
      <c r="AT35" s="915"/>
      <c r="AU35" s="915">
        <v>4371</v>
      </c>
      <c r="AV35" s="915"/>
      <c r="AW35" s="915"/>
      <c r="AX35" s="915"/>
      <c r="AY35" s="915"/>
      <c r="AZ35" s="916" t="s">
        <v>607</v>
      </c>
      <c r="BA35" s="916"/>
      <c r="BB35" s="916"/>
      <c r="BC35" s="916"/>
      <c r="BD35" s="916"/>
      <c r="BE35" s="912" t="s">
        <v>416</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t="s">
        <v>418</v>
      </c>
      <c r="C36" s="840"/>
      <c r="D36" s="840"/>
      <c r="E36" s="840"/>
      <c r="F36" s="840"/>
      <c r="G36" s="840"/>
      <c r="H36" s="840"/>
      <c r="I36" s="840"/>
      <c r="J36" s="840"/>
      <c r="K36" s="840"/>
      <c r="L36" s="840"/>
      <c r="M36" s="840"/>
      <c r="N36" s="840"/>
      <c r="O36" s="840"/>
      <c r="P36" s="841"/>
      <c r="Q36" s="842">
        <v>48</v>
      </c>
      <c r="R36" s="843"/>
      <c r="S36" s="843"/>
      <c r="T36" s="843"/>
      <c r="U36" s="843"/>
      <c r="V36" s="843">
        <v>20</v>
      </c>
      <c r="W36" s="843"/>
      <c r="X36" s="843"/>
      <c r="Y36" s="843"/>
      <c r="Z36" s="843"/>
      <c r="AA36" s="843">
        <f t="shared" si="4"/>
        <v>28</v>
      </c>
      <c r="AB36" s="843"/>
      <c r="AC36" s="843"/>
      <c r="AD36" s="843"/>
      <c r="AE36" s="844"/>
      <c r="AF36" s="845">
        <v>31</v>
      </c>
      <c r="AG36" s="846"/>
      <c r="AH36" s="846"/>
      <c r="AI36" s="846"/>
      <c r="AJ36" s="847"/>
      <c r="AK36" s="914">
        <v>17</v>
      </c>
      <c r="AL36" s="915"/>
      <c r="AM36" s="915"/>
      <c r="AN36" s="915"/>
      <c r="AO36" s="915"/>
      <c r="AP36" s="915" t="s">
        <v>608</v>
      </c>
      <c r="AQ36" s="915"/>
      <c r="AR36" s="915"/>
      <c r="AS36" s="915"/>
      <c r="AT36" s="915"/>
      <c r="AU36" s="915" t="s">
        <v>608</v>
      </c>
      <c r="AV36" s="915"/>
      <c r="AW36" s="915"/>
      <c r="AX36" s="915"/>
      <c r="AY36" s="915"/>
      <c r="AZ36" s="916" t="s">
        <v>607</v>
      </c>
      <c r="BA36" s="916"/>
      <c r="BB36" s="916"/>
      <c r="BC36" s="916"/>
      <c r="BD36" s="916"/>
      <c r="BE36" s="912" t="s">
        <v>419</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420</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394</v>
      </c>
      <c r="B63" s="874" t="s">
        <v>421</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f>SUM(AF28:AJ62)</f>
        <v>2441</v>
      </c>
      <c r="AG63" s="926"/>
      <c r="AH63" s="926"/>
      <c r="AI63" s="926"/>
      <c r="AJ63" s="927"/>
      <c r="AK63" s="928"/>
      <c r="AL63" s="923"/>
      <c r="AM63" s="923"/>
      <c r="AN63" s="923"/>
      <c r="AO63" s="923"/>
      <c r="AP63" s="926">
        <f t="shared" ref="AP63" si="5">SUM(AP28:AT62)</f>
        <v>12920</v>
      </c>
      <c r="AQ63" s="926"/>
      <c r="AR63" s="926"/>
      <c r="AS63" s="926"/>
      <c r="AT63" s="926"/>
      <c r="AU63" s="926">
        <f t="shared" ref="AU63" si="6">SUM(AU28:AY62)</f>
        <v>8608</v>
      </c>
      <c r="AV63" s="926"/>
      <c r="AW63" s="926"/>
      <c r="AX63" s="926"/>
      <c r="AY63" s="926"/>
      <c r="AZ63" s="930"/>
      <c r="BA63" s="930"/>
      <c r="BB63" s="930"/>
      <c r="BC63" s="930"/>
      <c r="BD63" s="930"/>
      <c r="BE63" s="931"/>
      <c r="BF63" s="931"/>
      <c r="BG63" s="931"/>
      <c r="BH63" s="931"/>
      <c r="BI63" s="932"/>
      <c r="BJ63" s="933" t="s">
        <v>422</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423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424</v>
      </c>
      <c r="B66" s="825"/>
      <c r="C66" s="825"/>
      <c r="D66" s="825"/>
      <c r="E66" s="825"/>
      <c r="F66" s="825"/>
      <c r="G66" s="825"/>
      <c r="H66" s="825"/>
      <c r="I66" s="825"/>
      <c r="J66" s="825"/>
      <c r="K66" s="825"/>
      <c r="L66" s="825"/>
      <c r="M66" s="825"/>
      <c r="N66" s="825"/>
      <c r="O66" s="825"/>
      <c r="P66" s="826"/>
      <c r="Q66" s="801" t="s">
        <v>399</v>
      </c>
      <c r="R66" s="802"/>
      <c r="S66" s="802"/>
      <c r="T66" s="802"/>
      <c r="U66" s="803"/>
      <c r="V66" s="801" t="s">
        <v>425</v>
      </c>
      <c r="W66" s="802"/>
      <c r="X66" s="802"/>
      <c r="Y66" s="802"/>
      <c r="Z66" s="803"/>
      <c r="AA66" s="801" t="s">
        <v>401</v>
      </c>
      <c r="AB66" s="802"/>
      <c r="AC66" s="802"/>
      <c r="AD66" s="802"/>
      <c r="AE66" s="803"/>
      <c r="AF66" s="936" t="s">
        <v>426</v>
      </c>
      <c r="AG66" s="897"/>
      <c r="AH66" s="897"/>
      <c r="AI66" s="897"/>
      <c r="AJ66" s="937"/>
      <c r="AK66" s="801" t="s">
        <v>427</v>
      </c>
      <c r="AL66" s="825"/>
      <c r="AM66" s="825"/>
      <c r="AN66" s="825"/>
      <c r="AO66" s="826"/>
      <c r="AP66" s="801" t="s">
        <v>428</v>
      </c>
      <c r="AQ66" s="802"/>
      <c r="AR66" s="802"/>
      <c r="AS66" s="802"/>
      <c r="AT66" s="803"/>
      <c r="AU66" s="801" t="s">
        <v>429</v>
      </c>
      <c r="AV66" s="802"/>
      <c r="AW66" s="802"/>
      <c r="AX66" s="802"/>
      <c r="AY66" s="803"/>
      <c r="AZ66" s="801" t="s">
        <v>376</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610</v>
      </c>
      <c r="C68" s="954"/>
      <c r="D68" s="954"/>
      <c r="E68" s="954"/>
      <c r="F68" s="954"/>
      <c r="G68" s="954"/>
      <c r="H68" s="954"/>
      <c r="I68" s="954"/>
      <c r="J68" s="954"/>
      <c r="K68" s="954"/>
      <c r="L68" s="954"/>
      <c r="M68" s="954"/>
      <c r="N68" s="954"/>
      <c r="O68" s="954"/>
      <c r="P68" s="955"/>
      <c r="Q68" s="956">
        <v>932</v>
      </c>
      <c r="R68" s="950"/>
      <c r="S68" s="950"/>
      <c r="T68" s="950"/>
      <c r="U68" s="950"/>
      <c r="V68" s="950">
        <v>911</v>
      </c>
      <c r="W68" s="950"/>
      <c r="X68" s="950"/>
      <c r="Y68" s="950"/>
      <c r="Z68" s="950"/>
      <c r="AA68" s="950">
        <f>Q68-V68</f>
        <v>21</v>
      </c>
      <c r="AB68" s="950"/>
      <c r="AC68" s="950"/>
      <c r="AD68" s="950"/>
      <c r="AE68" s="950"/>
      <c r="AF68" s="950">
        <v>21</v>
      </c>
      <c r="AG68" s="950"/>
      <c r="AH68" s="950"/>
      <c r="AI68" s="950"/>
      <c r="AJ68" s="950"/>
      <c r="AK68" s="950" t="s">
        <v>608</v>
      </c>
      <c r="AL68" s="950"/>
      <c r="AM68" s="950"/>
      <c r="AN68" s="950"/>
      <c r="AO68" s="950"/>
      <c r="AP68" s="950">
        <v>91</v>
      </c>
      <c r="AQ68" s="950"/>
      <c r="AR68" s="950"/>
      <c r="AS68" s="950"/>
      <c r="AT68" s="950"/>
      <c r="AU68" s="950">
        <v>66</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609</v>
      </c>
      <c r="C69" s="958"/>
      <c r="D69" s="958"/>
      <c r="E69" s="958"/>
      <c r="F69" s="958"/>
      <c r="G69" s="958"/>
      <c r="H69" s="958"/>
      <c r="I69" s="958"/>
      <c r="J69" s="958"/>
      <c r="K69" s="958"/>
      <c r="L69" s="958"/>
      <c r="M69" s="958"/>
      <c r="N69" s="958"/>
      <c r="O69" s="958"/>
      <c r="P69" s="959"/>
      <c r="Q69" s="960">
        <v>6482</v>
      </c>
      <c r="R69" s="915"/>
      <c r="S69" s="915"/>
      <c r="T69" s="915"/>
      <c r="U69" s="915"/>
      <c r="V69" s="915">
        <v>7122</v>
      </c>
      <c r="W69" s="915"/>
      <c r="X69" s="915"/>
      <c r="Y69" s="915"/>
      <c r="Z69" s="915"/>
      <c r="AA69" s="915">
        <f t="shared" ref="AA69:AA76" si="7">Q69-V69</f>
        <v>-640</v>
      </c>
      <c r="AB69" s="915"/>
      <c r="AC69" s="915"/>
      <c r="AD69" s="915"/>
      <c r="AE69" s="915"/>
      <c r="AF69" s="915">
        <v>3577</v>
      </c>
      <c r="AG69" s="915"/>
      <c r="AH69" s="915"/>
      <c r="AI69" s="915"/>
      <c r="AJ69" s="915"/>
      <c r="AK69" s="915" t="s">
        <v>608</v>
      </c>
      <c r="AL69" s="915"/>
      <c r="AM69" s="915"/>
      <c r="AN69" s="915"/>
      <c r="AO69" s="915"/>
      <c r="AP69" s="915">
        <v>24163</v>
      </c>
      <c r="AQ69" s="915"/>
      <c r="AR69" s="915"/>
      <c r="AS69" s="915"/>
      <c r="AT69" s="915"/>
      <c r="AU69" s="915">
        <v>254</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611</v>
      </c>
      <c r="C70" s="958"/>
      <c r="D70" s="958"/>
      <c r="E70" s="958"/>
      <c r="F70" s="958"/>
      <c r="G70" s="958"/>
      <c r="H70" s="958"/>
      <c r="I70" s="958"/>
      <c r="J70" s="958"/>
      <c r="K70" s="958"/>
      <c r="L70" s="958"/>
      <c r="M70" s="958"/>
      <c r="N70" s="958"/>
      <c r="O70" s="958"/>
      <c r="P70" s="959"/>
      <c r="Q70" s="960">
        <v>75</v>
      </c>
      <c r="R70" s="915"/>
      <c r="S70" s="915"/>
      <c r="T70" s="915"/>
      <c r="U70" s="915"/>
      <c r="V70" s="915">
        <v>74</v>
      </c>
      <c r="W70" s="915"/>
      <c r="X70" s="915"/>
      <c r="Y70" s="915"/>
      <c r="Z70" s="915"/>
      <c r="AA70" s="915">
        <f t="shared" si="7"/>
        <v>1</v>
      </c>
      <c r="AB70" s="915"/>
      <c r="AC70" s="915"/>
      <c r="AD70" s="915"/>
      <c r="AE70" s="915"/>
      <c r="AF70" s="915">
        <v>1</v>
      </c>
      <c r="AG70" s="915"/>
      <c r="AH70" s="915"/>
      <c r="AI70" s="915"/>
      <c r="AJ70" s="915"/>
      <c r="AK70" s="915" t="s">
        <v>608</v>
      </c>
      <c r="AL70" s="915"/>
      <c r="AM70" s="915"/>
      <c r="AN70" s="915"/>
      <c r="AO70" s="915"/>
      <c r="AP70" s="915" t="s">
        <v>608</v>
      </c>
      <c r="AQ70" s="915"/>
      <c r="AR70" s="915"/>
      <c r="AS70" s="915"/>
      <c r="AT70" s="915"/>
      <c r="AU70" s="915" t="s">
        <v>538</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612</v>
      </c>
      <c r="C71" s="958"/>
      <c r="D71" s="958"/>
      <c r="E71" s="958"/>
      <c r="F71" s="958"/>
      <c r="G71" s="958"/>
      <c r="H71" s="958"/>
      <c r="I71" s="958"/>
      <c r="J71" s="958"/>
      <c r="K71" s="958"/>
      <c r="L71" s="958"/>
      <c r="M71" s="958"/>
      <c r="N71" s="958"/>
      <c r="O71" s="958"/>
      <c r="P71" s="959"/>
      <c r="Q71" s="960">
        <v>282107</v>
      </c>
      <c r="R71" s="915"/>
      <c r="S71" s="915"/>
      <c r="T71" s="915"/>
      <c r="U71" s="915"/>
      <c r="V71" s="915">
        <v>282097</v>
      </c>
      <c r="W71" s="915"/>
      <c r="X71" s="915"/>
      <c r="Y71" s="915"/>
      <c r="Z71" s="915"/>
      <c r="AA71" s="915">
        <f t="shared" si="7"/>
        <v>10</v>
      </c>
      <c r="AB71" s="915"/>
      <c r="AC71" s="915"/>
      <c r="AD71" s="915"/>
      <c r="AE71" s="915"/>
      <c r="AF71" s="915">
        <v>10</v>
      </c>
      <c r="AG71" s="915"/>
      <c r="AH71" s="915"/>
      <c r="AI71" s="915"/>
      <c r="AJ71" s="915"/>
      <c r="AK71" s="915">
        <v>7330</v>
      </c>
      <c r="AL71" s="915"/>
      <c r="AM71" s="915"/>
      <c r="AN71" s="915"/>
      <c r="AO71" s="915"/>
      <c r="AP71" s="915" t="s">
        <v>608</v>
      </c>
      <c r="AQ71" s="915"/>
      <c r="AR71" s="915"/>
      <c r="AS71" s="915"/>
      <c r="AT71" s="915"/>
      <c r="AU71" s="915" t="s">
        <v>538</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613</v>
      </c>
      <c r="C72" s="958"/>
      <c r="D72" s="958"/>
      <c r="E72" s="958"/>
      <c r="F72" s="958"/>
      <c r="G72" s="958"/>
      <c r="H72" s="958"/>
      <c r="I72" s="958"/>
      <c r="J72" s="958"/>
      <c r="K72" s="958"/>
      <c r="L72" s="958"/>
      <c r="M72" s="958"/>
      <c r="N72" s="958"/>
      <c r="O72" s="958"/>
      <c r="P72" s="959"/>
      <c r="Q72" s="960">
        <v>6466</v>
      </c>
      <c r="R72" s="915"/>
      <c r="S72" s="915"/>
      <c r="T72" s="915"/>
      <c r="U72" s="915"/>
      <c r="V72" s="915">
        <v>6338</v>
      </c>
      <c r="W72" s="915"/>
      <c r="X72" s="915"/>
      <c r="Y72" s="915"/>
      <c r="Z72" s="915"/>
      <c r="AA72" s="915">
        <f t="shared" si="7"/>
        <v>128</v>
      </c>
      <c r="AB72" s="915"/>
      <c r="AC72" s="915"/>
      <c r="AD72" s="915"/>
      <c r="AE72" s="915"/>
      <c r="AF72" s="915">
        <v>128</v>
      </c>
      <c r="AG72" s="915"/>
      <c r="AH72" s="915"/>
      <c r="AI72" s="915"/>
      <c r="AJ72" s="915"/>
      <c r="AK72" s="915">
        <v>365</v>
      </c>
      <c r="AL72" s="915"/>
      <c r="AM72" s="915"/>
      <c r="AN72" s="915"/>
      <c r="AO72" s="915"/>
      <c r="AP72" s="915" t="s">
        <v>608</v>
      </c>
      <c r="AQ72" s="915"/>
      <c r="AR72" s="915"/>
      <c r="AS72" s="915"/>
      <c r="AT72" s="915"/>
      <c r="AU72" s="915" t="s">
        <v>538</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614</v>
      </c>
      <c r="C73" s="958"/>
      <c r="D73" s="958"/>
      <c r="E73" s="958"/>
      <c r="F73" s="958"/>
      <c r="G73" s="958"/>
      <c r="H73" s="958"/>
      <c r="I73" s="958"/>
      <c r="J73" s="958"/>
      <c r="K73" s="958"/>
      <c r="L73" s="958"/>
      <c r="M73" s="958"/>
      <c r="N73" s="958"/>
      <c r="O73" s="958"/>
      <c r="P73" s="959"/>
      <c r="Q73" s="960">
        <v>806</v>
      </c>
      <c r="R73" s="915"/>
      <c r="S73" s="915"/>
      <c r="T73" s="915"/>
      <c r="U73" s="915"/>
      <c r="V73" s="915">
        <v>656</v>
      </c>
      <c r="W73" s="915"/>
      <c r="X73" s="915"/>
      <c r="Y73" s="915"/>
      <c r="Z73" s="915"/>
      <c r="AA73" s="915">
        <f t="shared" si="7"/>
        <v>150</v>
      </c>
      <c r="AB73" s="915"/>
      <c r="AC73" s="915"/>
      <c r="AD73" s="915"/>
      <c r="AE73" s="915"/>
      <c r="AF73" s="915">
        <v>150</v>
      </c>
      <c r="AG73" s="915"/>
      <c r="AH73" s="915"/>
      <c r="AI73" s="915"/>
      <c r="AJ73" s="915"/>
      <c r="AK73" s="915" t="s">
        <v>608</v>
      </c>
      <c r="AL73" s="915"/>
      <c r="AM73" s="915"/>
      <c r="AN73" s="915"/>
      <c r="AO73" s="915"/>
      <c r="AP73" s="915" t="s">
        <v>608</v>
      </c>
      <c r="AQ73" s="915"/>
      <c r="AR73" s="915"/>
      <c r="AS73" s="915"/>
      <c r="AT73" s="915"/>
      <c r="AU73" s="915" t="s">
        <v>538</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615</v>
      </c>
      <c r="C74" s="958"/>
      <c r="D74" s="958"/>
      <c r="E74" s="958"/>
      <c r="F74" s="958"/>
      <c r="G74" s="958"/>
      <c r="H74" s="958"/>
      <c r="I74" s="958"/>
      <c r="J74" s="958"/>
      <c r="K74" s="958"/>
      <c r="L74" s="958"/>
      <c r="M74" s="958"/>
      <c r="N74" s="958"/>
      <c r="O74" s="958"/>
      <c r="P74" s="959"/>
      <c r="Q74" s="960">
        <v>225</v>
      </c>
      <c r="R74" s="915"/>
      <c r="S74" s="915"/>
      <c r="T74" s="915"/>
      <c r="U74" s="915"/>
      <c r="V74" s="915">
        <v>215</v>
      </c>
      <c r="W74" s="915"/>
      <c r="X74" s="915"/>
      <c r="Y74" s="915"/>
      <c r="Z74" s="915"/>
      <c r="AA74" s="915">
        <f t="shared" si="7"/>
        <v>10</v>
      </c>
      <c r="AB74" s="915"/>
      <c r="AC74" s="915"/>
      <c r="AD74" s="915"/>
      <c r="AE74" s="915"/>
      <c r="AF74" s="915">
        <v>10</v>
      </c>
      <c r="AG74" s="915"/>
      <c r="AH74" s="915"/>
      <c r="AI74" s="915"/>
      <c r="AJ74" s="915"/>
      <c r="AK74" s="915">
        <v>218</v>
      </c>
      <c r="AL74" s="915"/>
      <c r="AM74" s="915"/>
      <c r="AN74" s="915"/>
      <c r="AO74" s="915"/>
      <c r="AP74" s="915" t="s">
        <v>608</v>
      </c>
      <c r="AQ74" s="915"/>
      <c r="AR74" s="915"/>
      <c r="AS74" s="915"/>
      <c r="AT74" s="915"/>
      <c r="AU74" s="915" t="s">
        <v>538</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616</v>
      </c>
      <c r="C75" s="958"/>
      <c r="D75" s="958"/>
      <c r="E75" s="958"/>
      <c r="F75" s="958"/>
      <c r="G75" s="958"/>
      <c r="H75" s="958"/>
      <c r="I75" s="958"/>
      <c r="J75" s="958"/>
      <c r="K75" s="958"/>
      <c r="L75" s="958"/>
      <c r="M75" s="958"/>
      <c r="N75" s="958"/>
      <c r="O75" s="958"/>
      <c r="P75" s="959"/>
      <c r="Q75" s="963">
        <v>30</v>
      </c>
      <c r="R75" s="964"/>
      <c r="S75" s="964"/>
      <c r="T75" s="964"/>
      <c r="U75" s="914"/>
      <c r="V75" s="965">
        <v>4</v>
      </c>
      <c r="W75" s="964"/>
      <c r="X75" s="964"/>
      <c r="Y75" s="964"/>
      <c r="Z75" s="914"/>
      <c r="AA75" s="965">
        <f t="shared" si="7"/>
        <v>26</v>
      </c>
      <c r="AB75" s="964"/>
      <c r="AC75" s="964"/>
      <c r="AD75" s="964"/>
      <c r="AE75" s="914"/>
      <c r="AF75" s="965">
        <v>26</v>
      </c>
      <c r="AG75" s="964"/>
      <c r="AH75" s="964"/>
      <c r="AI75" s="964"/>
      <c r="AJ75" s="914"/>
      <c r="AK75" s="965">
        <v>25</v>
      </c>
      <c r="AL75" s="964"/>
      <c r="AM75" s="964"/>
      <c r="AN75" s="964"/>
      <c r="AO75" s="914"/>
      <c r="AP75" s="965" t="s">
        <v>608</v>
      </c>
      <c r="AQ75" s="964"/>
      <c r="AR75" s="964"/>
      <c r="AS75" s="964"/>
      <c r="AT75" s="914"/>
      <c r="AU75" s="965" t="s">
        <v>538</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617</v>
      </c>
      <c r="C76" s="958"/>
      <c r="D76" s="958"/>
      <c r="E76" s="958"/>
      <c r="F76" s="958"/>
      <c r="G76" s="958"/>
      <c r="H76" s="958"/>
      <c r="I76" s="958"/>
      <c r="J76" s="958"/>
      <c r="K76" s="958"/>
      <c r="L76" s="958"/>
      <c r="M76" s="958"/>
      <c r="N76" s="958"/>
      <c r="O76" s="958"/>
      <c r="P76" s="959"/>
      <c r="Q76" s="963">
        <v>96</v>
      </c>
      <c r="R76" s="964"/>
      <c r="S76" s="964"/>
      <c r="T76" s="964"/>
      <c r="U76" s="914"/>
      <c r="V76" s="965">
        <v>72</v>
      </c>
      <c r="W76" s="964"/>
      <c r="X76" s="964"/>
      <c r="Y76" s="964"/>
      <c r="Z76" s="914"/>
      <c r="AA76" s="965">
        <f t="shared" si="7"/>
        <v>24</v>
      </c>
      <c r="AB76" s="964"/>
      <c r="AC76" s="964"/>
      <c r="AD76" s="964"/>
      <c r="AE76" s="914"/>
      <c r="AF76" s="965">
        <v>24</v>
      </c>
      <c r="AG76" s="964"/>
      <c r="AH76" s="964"/>
      <c r="AI76" s="964"/>
      <c r="AJ76" s="914"/>
      <c r="AK76" s="965">
        <v>20</v>
      </c>
      <c r="AL76" s="964"/>
      <c r="AM76" s="964"/>
      <c r="AN76" s="964"/>
      <c r="AO76" s="914"/>
      <c r="AP76" s="965" t="s">
        <v>608</v>
      </c>
      <c r="AQ76" s="964"/>
      <c r="AR76" s="964"/>
      <c r="AS76" s="964"/>
      <c r="AT76" s="914"/>
      <c r="AU76" s="965" t="s">
        <v>538</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394</v>
      </c>
      <c r="B88" s="874" t="s">
        <v>430</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f>SUM(AF68:AJ87)</f>
        <v>3947</v>
      </c>
      <c r="AG88" s="926"/>
      <c r="AH88" s="926"/>
      <c r="AI88" s="926"/>
      <c r="AJ88" s="926"/>
      <c r="AK88" s="923"/>
      <c r="AL88" s="923"/>
      <c r="AM88" s="923"/>
      <c r="AN88" s="923"/>
      <c r="AO88" s="923"/>
      <c r="AP88" s="926">
        <f t="shared" ref="AP88" si="8">SUM(AP68:AT87)</f>
        <v>24254</v>
      </c>
      <c r="AQ88" s="926"/>
      <c r="AR88" s="926"/>
      <c r="AS88" s="926"/>
      <c r="AT88" s="926"/>
      <c r="AU88" s="926">
        <f t="shared" ref="AU88" si="9">SUM(AU68:AY87)</f>
        <v>320</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874" t="s">
        <v>431</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f>SUM(CR7:CV88)</f>
        <v>110</v>
      </c>
      <c r="CS102" s="934"/>
      <c r="CT102" s="934"/>
      <c r="CU102" s="934"/>
      <c r="CV102" s="977"/>
      <c r="CW102" s="976" t="s">
        <v>608</v>
      </c>
      <c r="CX102" s="934"/>
      <c r="CY102" s="934"/>
      <c r="CZ102" s="934"/>
      <c r="DA102" s="977"/>
      <c r="DB102" s="976" t="s">
        <v>538</v>
      </c>
      <c r="DC102" s="934"/>
      <c r="DD102" s="934"/>
      <c r="DE102" s="934"/>
      <c r="DF102" s="977"/>
      <c r="DG102" s="976" t="s">
        <v>538</v>
      </c>
      <c r="DH102" s="934"/>
      <c r="DI102" s="934"/>
      <c r="DJ102" s="934"/>
      <c r="DK102" s="977"/>
      <c r="DL102" s="976" t="s">
        <v>538</v>
      </c>
      <c r="DM102" s="934"/>
      <c r="DN102" s="934"/>
      <c r="DO102" s="934"/>
      <c r="DP102" s="977"/>
      <c r="DQ102" s="976" t="s">
        <v>538</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432</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433</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436</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437</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438</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439</v>
      </c>
      <c r="AB109" s="979"/>
      <c r="AC109" s="979"/>
      <c r="AD109" s="979"/>
      <c r="AE109" s="980"/>
      <c r="AF109" s="978" t="s">
        <v>306</v>
      </c>
      <c r="AG109" s="979"/>
      <c r="AH109" s="979"/>
      <c r="AI109" s="979"/>
      <c r="AJ109" s="980"/>
      <c r="AK109" s="978" t="s">
        <v>305</v>
      </c>
      <c r="AL109" s="979"/>
      <c r="AM109" s="979"/>
      <c r="AN109" s="979"/>
      <c r="AO109" s="980"/>
      <c r="AP109" s="978" t="s">
        <v>440</v>
      </c>
      <c r="AQ109" s="979"/>
      <c r="AR109" s="979"/>
      <c r="AS109" s="979"/>
      <c r="AT109" s="981"/>
      <c r="AU109" s="998" t="s">
        <v>438</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439</v>
      </c>
      <c r="BR109" s="979"/>
      <c r="BS109" s="979"/>
      <c r="BT109" s="979"/>
      <c r="BU109" s="980"/>
      <c r="BV109" s="978" t="s">
        <v>306</v>
      </c>
      <c r="BW109" s="979"/>
      <c r="BX109" s="979"/>
      <c r="BY109" s="979"/>
      <c r="BZ109" s="980"/>
      <c r="CA109" s="978" t="s">
        <v>305</v>
      </c>
      <c r="CB109" s="979"/>
      <c r="CC109" s="979"/>
      <c r="CD109" s="979"/>
      <c r="CE109" s="980"/>
      <c r="CF109" s="999" t="s">
        <v>440</v>
      </c>
      <c r="CG109" s="999"/>
      <c r="CH109" s="999"/>
      <c r="CI109" s="999"/>
      <c r="CJ109" s="999"/>
      <c r="CK109" s="978" t="s">
        <v>441</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439</v>
      </c>
      <c r="DH109" s="979"/>
      <c r="DI109" s="979"/>
      <c r="DJ109" s="979"/>
      <c r="DK109" s="980"/>
      <c r="DL109" s="978" t="s">
        <v>306</v>
      </c>
      <c r="DM109" s="979"/>
      <c r="DN109" s="979"/>
      <c r="DO109" s="979"/>
      <c r="DP109" s="980"/>
      <c r="DQ109" s="978" t="s">
        <v>305</v>
      </c>
      <c r="DR109" s="979"/>
      <c r="DS109" s="979"/>
      <c r="DT109" s="979"/>
      <c r="DU109" s="980"/>
      <c r="DV109" s="978" t="s">
        <v>440</v>
      </c>
      <c r="DW109" s="979"/>
      <c r="DX109" s="979"/>
      <c r="DY109" s="979"/>
      <c r="DZ109" s="981"/>
    </row>
    <row r="110" spans="1:131" s="247" customFormat="1" ht="26.25" customHeight="1" x14ac:dyDescent="0.15">
      <c r="A110" s="982" t="s">
        <v>442</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3639975</v>
      </c>
      <c r="AB110" s="986"/>
      <c r="AC110" s="986"/>
      <c r="AD110" s="986"/>
      <c r="AE110" s="987"/>
      <c r="AF110" s="988">
        <v>3663935</v>
      </c>
      <c r="AG110" s="986"/>
      <c r="AH110" s="986"/>
      <c r="AI110" s="986"/>
      <c r="AJ110" s="987"/>
      <c r="AK110" s="988">
        <v>3565700</v>
      </c>
      <c r="AL110" s="986"/>
      <c r="AM110" s="986"/>
      <c r="AN110" s="986"/>
      <c r="AO110" s="987"/>
      <c r="AP110" s="989">
        <v>34.299999999999997</v>
      </c>
      <c r="AQ110" s="990"/>
      <c r="AR110" s="990"/>
      <c r="AS110" s="990"/>
      <c r="AT110" s="991"/>
      <c r="AU110" s="992" t="s">
        <v>73</v>
      </c>
      <c r="AV110" s="993"/>
      <c r="AW110" s="993"/>
      <c r="AX110" s="993"/>
      <c r="AY110" s="993"/>
      <c r="AZ110" s="1034" t="s">
        <v>443</v>
      </c>
      <c r="BA110" s="983"/>
      <c r="BB110" s="983"/>
      <c r="BC110" s="983"/>
      <c r="BD110" s="983"/>
      <c r="BE110" s="983"/>
      <c r="BF110" s="983"/>
      <c r="BG110" s="983"/>
      <c r="BH110" s="983"/>
      <c r="BI110" s="983"/>
      <c r="BJ110" s="983"/>
      <c r="BK110" s="983"/>
      <c r="BL110" s="983"/>
      <c r="BM110" s="983"/>
      <c r="BN110" s="983"/>
      <c r="BO110" s="983"/>
      <c r="BP110" s="984"/>
      <c r="BQ110" s="1020">
        <v>31737306</v>
      </c>
      <c r="BR110" s="1021"/>
      <c r="BS110" s="1021"/>
      <c r="BT110" s="1021"/>
      <c r="BU110" s="1021"/>
      <c r="BV110" s="1021">
        <v>33082176</v>
      </c>
      <c r="BW110" s="1021"/>
      <c r="BX110" s="1021"/>
      <c r="BY110" s="1021"/>
      <c r="BZ110" s="1021"/>
      <c r="CA110" s="1021">
        <v>32942222</v>
      </c>
      <c r="CB110" s="1021"/>
      <c r="CC110" s="1021"/>
      <c r="CD110" s="1021"/>
      <c r="CE110" s="1021"/>
      <c r="CF110" s="1035">
        <v>316.39999999999998</v>
      </c>
      <c r="CG110" s="1036"/>
      <c r="CH110" s="1036"/>
      <c r="CI110" s="1036"/>
      <c r="CJ110" s="1036"/>
      <c r="CK110" s="1037" t="s">
        <v>444</v>
      </c>
      <c r="CL110" s="1038"/>
      <c r="CM110" s="1017" t="s">
        <v>445</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446</v>
      </c>
      <c r="DH110" s="1021"/>
      <c r="DI110" s="1021"/>
      <c r="DJ110" s="1021"/>
      <c r="DK110" s="1021"/>
      <c r="DL110" s="1021" t="s">
        <v>446</v>
      </c>
      <c r="DM110" s="1021"/>
      <c r="DN110" s="1021"/>
      <c r="DO110" s="1021"/>
      <c r="DP110" s="1021"/>
      <c r="DQ110" s="1021" t="s">
        <v>446</v>
      </c>
      <c r="DR110" s="1021"/>
      <c r="DS110" s="1021"/>
      <c r="DT110" s="1021"/>
      <c r="DU110" s="1021"/>
      <c r="DV110" s="1022" t="s">
        <v>447</v>
      </c>
      <c r="DW110" s="1022"/>
      <c r="DX110" s="1022"/>
      <c r="DY110" s="1022"/>
      <c r="DZ110" s="1023"/>
    </row>
    <row r="111" spans="1:131" s="247" customFormat="1" ht="26.25" customHeight="1" x14ac:dyDescent="0.15">
      <c r="A111" s="1024" t="s">
        <v>448</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446</v>
      </c>
      <c r="AB111" s="1028"/>
      <c r="AC111" s="1028"/>
      <c r="AD111" s="1028"/>
      <c r="AE111" s="1029"/>
      <c r="AF111" s="1030" t="s">
        <v>446</v>
      </c>
      <c r="AG111" s="1028"/>
      <c r="AH111" s="1028"/>
      <c r="AI111" s="1028"/>
      <c r="AJ111" s="1029"/>
      <c r="AK111" s="1030" t="s">
        <v>411</v>
      </c>
      <c r="AL111" s="1028"/>
      <c r="AM111" s="1028"/>
      <c r="AN111" s="1028"/>
      <c r="AO111" s="1029"/>
      <c r="AP111" s="1031" t="s">
        <v>446</v>
      </c>
      <c r="AQ111" s="1032"/>
      <c r="AR111" s="1032"/>
      <c r="AS111" s="1032"/>
      <c r="AT111" s="1033"/>
      <c r="AU111" s="994"/>
      <c r="AV111" s="995"/>
      <c r="AW111" s="995"/>
      <c r="AX111" s="995"/>
      <c r="AY111" s="995"/>
      <c r="AZ111" s="1043" t="s">
        <v>449</v>
      </c>
      <c r="BA111" s="1044"/>
      <c r="BB111" s="1044"/>
      <c r="BC111" s="1044"/>
      <c r="BD111" s="1044"/>
      <c r="BE111" s="1044"/>
      <c r="BF111" s="1044"/>
      <c r="BG111" s="1044"/>
      <c r="BH111" s="1044"/>
      <c r="BI111" s="1044"/>
      <c r="BJ111" s="1044"/>
      <c r="BK111" s="1044"/>
      <c r="BL111" s="1044"/>
      <c r="BM111" s="1044"/>
      <c r="BN111" s="1044"/>
      <c r="BO111" s="1044"/>
      <c r="BP111" s="1045"/>
      <c r="BQ111" s="1013">
        <v>24438</v>
      </c>
      <c r="BR111" s="1014"/>
      <c r="BS111" s="1014"/>
      <c r="BT111" s="1014"/>
      <c r="BU111" s="1014"/>
      <c r="BV111" s="1014">
        <v>22886</v>
      </c>
      <c r="BW111" s="1014"/>
      <c r="BX111" s="1014"/>
      <c r="BY111" s="1014"/>
      <c r="BZ111" s="1014"/>
      <c r="CA111" s="1014">
        <v>25161</v>
      </c>
      <c r="CB111" s="1014"/>
      <c r="CC111" s="1014"/>
      <c r="CD111" s="1014"/>
      <c r="CE111" s="1014"/>
      <c r="CF111" s="1008">
        <v>0.2</v>
      </c>
      <c r="CG111" s="1009"/>
      <c r="CH111" s="1009"/>
      <c r="CI111" s="1009"/>
      <c r="CJ111" s="1009"/>
      <c r="CK111" s="1039"/>
      <c r="CL111" s="1040"/>
      <c r="CM111" s="1010" t="s">
        <v>450</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446</v>
      </c>
      <c r="DH111" s="1014"/>
      <c r="DI111" s="1014"/>
      <c r="DJ111" s="1014"/>
      <c r="DK111" s="1014"/>
      <c r="DL111" s="1014" t="s">
        <v>446</v>
      </c>
      <c r="DM111" s="1014"/>
      <c r="DN111" s="1014"/>
      <c r="DO111" s="1014"/>
      <c r="DP111" s="1014"/>
      <c r="DQ111" s="1014" t="s">
        <v>446</v>
      </c>
      <c r="DR111" s="1014"/>
      <c r="DS111" s="1014"/>
      <c r="DT111" s="1014"/>
      <c r="DU111" s="1014"/>
      <c r="DV111" s="1015" t="s">
        <v>447</v>
      </c>
      <c r="DW111" s="1015"/>
      <c r="DX111" s="1015"/>
      <c r="DY111" s="1015"/>
      <c r="DZ111" s="1016"/>
    </row>
    <row r="112" spans="1:131" s="247" customFormat="1" ht="26.25" customHeight="1" x14ac:dyDescent="0.15">
      <c r="A112" s="1046" t="s">
        <v>451</v>
      </c>
      <c r="B112" s="1047"/>
      <c r="C112" s="1044" t="s">
        <v>452</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422</v>
      </c>
      <c r="AB112" s="1053"/>
      <c r="AC112" s="1053"/>
      <c r="AD112" s="1053"/>
      <c r="AE112" s="1054"/>
      <c r="AF112" s="1055" t="s">
        <v>446</v>
      </c>
      <c r="AG112" s="1053"/>
      <c r="AH112" s="1053"/>
      <c r="AI112" s="1053"/>
      <c r="AJ112" s="1054"/>
      <c r="AK112" s="1055" t="s">
        <v>446</v>
      </c>
      <c r="AL112" s="1053"/>
      <c r="AM112" s="1053"/>
      <c r="AN112" s="1053"/>
      <c r="AO112" s="1054"/>
      <c r="AP112" s="1056" t="s">
        <v>447</v>
      </c>
      <c r="AQ112" s="1057"/>
      <c r="AR112" s="1057"/>
      <c r="AS112" s="1057"/>
      <c r="AT112" s="1058"/>
      <c r="AU112" s="994"/>
      <c r="AV112" s="995"/>
      <c r="AW112" s="995"/>
      <c r="AX112" s="995"/>
      <c r="AY112" s="995"/>
      <c r="AZ112" s="1043" t="s">
        <v>453</v>
      </c>
      <c r="BA112" s="1044"/>
      <c r="BB112" s="1044"/>
      <c r="BC112" s="1044"/>
      <c r="BD112" s="1044"/>
      <c r="BE112" s="1044"/>
      <c r="BF112" s="1044"/>
      <c r="BG112" s="1044"/>
      <c r="BH112" s="1044"/>
      <c r="BI112" s="1044"/>
      <c r="BJ112" s="1044"/>
      <c r="BK112" s="1044"/>
      <c r="BL112" s="1044"/>
      <c r="BM112" s="1044"/>
      <c r="BN112" s="1044"/>
      <c r="BO112" s="1044"/>
      <c r="BP112" s="1045"/>
      <c r="BQ112" s="1013">
        <v>9745423</v>
      </c>
      <c r="BR112" s="1014"/>
      <c r="BS112" s="1014"/>
      <c r="BT112" s="1014"/>
      <c r="BU112" s="1014"/>
      <c r="BV112" s="1014">
        <v>9293402</v>
      </c>
      <c r="BW112" s="1014"/>
      <c r="BX112" s="1014"/>
      <c r="BY112" s="1014"/>
      <c r="BZ112" s="1014"/>
      <c r="CA112" s="1014">
        <v>8607116</v>
      </c>
      <c r="CB112" s="1014"/>
      <c r="CC112" s="1014"/>
      <c r="CD112" s="1014"/>
      <c r="CE112" s="1014"/>
      <c r="CF112" s="1008">
        <v>82.7</v>
      </c>
      <c r="CG112" s="1009"/>
      <c r="CH112" s="1009"/>
      <c r="CI112" s="1009"/>
      <c r="CJ112" s="1009"/>
      <c r="CK112" s="1039"/>
      <c r="CL112" s="1040"/>
      <c r="CM112" s="1010" t="s">
        <v>454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446</v>
      </c>
      <c r="DH112" s="1014"/>
      <c r="DI112" s="1014"/>
      <c r="DJ112" s="1014"/>
      <c r="DK112" s="1014"/>
      <c r="DL112" s="1014" t="s">
        <v>455</v>
      </c>
      <c r="DM112" s="1014"/>
      <c r="DN112" s="1014"/>
      <c r="DO112" s="1014"/>
      <c r="DP112" s="1014"/>
      <c r="DQ112" s="1014" t="s">
        <v>446</v>
      </c>
      <c r="DR112" s="1014"/>
      <c r="DS112" s="1014"/>
      <c r="DT112" s="1014"/>
      <c r="DU112" s="1014"/>
      <c r="DV112" s="1015" t="s">
        <v>446</v>
      </c>
      <c r="DW112" s="1015"/>
      <c r="DX112" s="1015"/>
      <c r="DY112" s="1015"/>
      <c r="DZ112" s="1016"/>
    </row>
    <row r="113" spans="1:130" s="247" customFormat="1" ht="26.25" customHeight="1" x14ac:dyDescent="0.15">
      <c r="A113" s="1048"/>
      <c r="B113" s="1049"/>
      <c r="C113" s="1044" t="s">
        <v>456</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898601</v>
      </c>
      <c r="AB113" s="1028"/>
      <c r="AC113" s="1028"/>
      <c r="AD113" s="1028"/>
      <c r="AE113" s="1029"/>
      <c r="AF113" s="1030">
        <v>869198</v>
      </c>
      <c r="AG113" s="1028"/>
      <c r="AH113" s="1028"/>
      <c r="AI113" s="1028"/>
      <c r="AJ113" s="1029"/>
      <c r="AK113" s="1030">
        <v>898916</v>
      </c>
      <c r="AL113" s="1028"/>
      <c r="AM113" s="1028"/>
      <c r="AN113" s="1028"/>
      <c r="AO113" s="1029"/>
      <c r="AP113" s="1031">
        <v>8.6</v>
      </c>
      <c r="AQ113" s="1032"/>
      <c r="AR113" s="1032"/>
      <c r="AS113" s="1032"/>
      <c r="AT113" s="1033"/>
      <c r="AU113" s="994"/>
      <c r="AV113" s="995"/>
      <c r="AW113" s="995"/>
      <c r="AX113" s="995"/>
      <c r="AY113" s="995"/>
      <c r="AZ113" s="1043" t="s">
        <v>457</v>
      </c>
      <c r="BA113" s="1044"/>
      <c r="BB113" s="1044"/>
      <c r="BC113" s="1044"/>
      <c r="BD113" s="1044"/>
      <c r="BE113" s="1044"/>
      <c r="BF113" s="1044"/>
      <c r="BG113" s="1044"/>
      <c r="BH113" s="1044"/>
      <c r="BI113" s="1044"/>
      <c r="BJ113" s="1044"/>
      <c r="BK113" s="1044"/>
      <c r="BL113" s="1044"/>
      <c r="BM113" s="1044"/>
      <c r="BN113" s="1044"/>
      <c r="BO113" s="1044"/>
      <c r="BP113" s="1045"/>
      <c r="BQ113" s="1013">
        <v>285067</v>
      </c>
      <c r="BR113" s="1014"/>
      <c r="BS113" s="1014"/>
      <c r="BT113" s="1014"/>
      <c r="BU113" s="1014"/>
      <c r="BV113" s="1014">
        <v>269523</v>
      </c>
      <c r="BW113" s="1014"/>
      <c r="BX113" s="1014"/>
      <c r="BY113" s="1014"/>
      <c r="BZ113" s="1014"/>
      <c r="CA113" s="1014">
        <v>320157</v>
      </c>
      <c r="CB113" s="1014"/>
      <c r="CC113" s="1014"/>
      <c r="CD113" s="1014"/>
      <c r="CE113" s="1014"/>
      <c r="CF113" s="1008">
        <v>3.1</v>
      </c>
      <c r="CG113" s="1009"/>
      <c r="CH113" s="1009"/>
      <c r="CI113" s="1009"/>
      <c r="CJ113" s="1009"/>
      <c r="CK113" s="1039"/>
      <c r="CL113" s="1040"/>
      <c r="CM113" s="1010" t="s">
        <v>458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446</v>
      </c>
      <c r="DH113" s="1053"/>
      <c r="DI113" s="1053"/>
      <c r="DJ113" s="1053"/>
      <c r="DK113" s="1054"/>
      <c r="DL113" s="1055" t="s">
        <v>447</v>
      </c>
      <c r="DM113" s="1053"/>
      <c r="DN113" s="1053"/>
      <c r="DO113" s="1053"/>
      <c r="DP113" s="1054"/>
      <c r="DQ113" s="1055" t="s">
        <v>447</v>
      </c>
      <c r="DR113" s="1053"/>
      <c r="DS113" s="1053"/>
      <c r="DT113" s="1053"/>
      <c r="DU113" s="1054"/>
      <c r="DV113" s="1056" t="s">
        <v>447</v>
      </c>
      <c r="DW113" s="1057"/>
      <c r="DX113" s="1057"/>
      <c r="DY113" s="1057"/>
      <c r="DZ113" s="1058"/>
    </row>
    <row r="114" spans="1:130" s="247" customFormat="1" ht="26.25" customHeight="1" x14ac:dyDescent="0.15">
      <c r="A114" s="1048"/>
      <c r="B114" s="1049"/>
      <c r="C114" s="1044" t="s">
        <v>459</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31095</v>
      </c>
      <c r="AB114" s="1053"/>
      <c r="AC114" s="1053"/>
      <c r="AD114" s="1053"/>
      <c r="AE114" s="1054"/>
      <c r="AF114" s="1055">
        <v>21076</v>
      </c>
      <c r="AG114" s="1053"/>
      <c r="AH114" s="1053"/>
      <c r="AI114" s="1053"/>
      <c r="AJ114" s="1054"/>
      <c r="AK114" s="1055">
        <v>21076</v>
      </c>
      <c r="AL114" s="1053"/>
      <c r="AM114" s="1053"/>
      <c r="AN114" s="1053"/>
      <c r="AO114" s="1054"/>
      <c r="AP114" s="1056">
        <v>0.2</v>
      </c>
      <c r="AQ114" s="1057"/>
      <c r="AR114" s="1057"/>
      <c r="AS114" s="1057"/>
      <c r="AT114" s="1058"/>
      <c r="AU114" s="994"/>
      <c r="AV114" s="995"/>
      <c r="AW114" s="995"/>
      <c r="AX114" s="995"/>
      <c r="AY114" s="995"/>
      <c r="AZ114" s="1043" t="s">
        <v>460</v>
      </c>
      <c r="BA114" s="1044"/>
      <c r="BB114" s="1044"/>
      <c r="BC114" s="1044"/>
      <c r="BD114" s="1044"/>
      <c r="BE114" s="1044"/>
      <c r="BF114" s="1044"/>
      <c r="BG114" s="1044"/>
      <c r="BH114" s="1044"/>
      <c r="BI114" s="1044"/>
      <c r="BJ114" s="1044"/>
      <c r="BK114" s="1044"/>
      <c r="BL114" s="1044"/>
      <c r="BM114" s="1044"/>
      <c r="BN114" s="1044"/>
      <c r="BO114" s="1044"/>
      <c r="BP114" s="1045"/>
      <c r="BQ114" s="1013">
        <v>4314302</v>
      </c>
      <c r="BR114" s="1014"/>
      <c r="BS114" s="1014"/>
      <c r="BT114" s="1014"/>
      <c r="BU114" s="1014"/>
      <c r="BV114" s="1014">
        <v>4137514</v>
      </c>
      <c r="BW114" s="1014"/>
      <c r="BX114" s="1014"/>
      <c r="BY114" s="1014"/>
      <c r="BZ114" s="1014"/>
      <c r="CA114" s="1014">
        <v>4155891</v>
      </c>
      <c r="CB114" s="1014"/>
      <c r="CC114" s="1014"/>
      <c r="CD114" s="1014"/>
      <c r="CE114" s="1014"/>
      <c r="CF114" s="1008">
        <v>39.9</v>
      </c>
      <c r="CG114" s="1009"/>
      <c r="CH114" s="1009"/>
      <c r="CI114" s="1009"/>
      <c r="CJ114" s="1009"/>
      <c r="CK114" s="1039"/>
      <c r="CL114" s="1040"/>
      <c r="CM114" s="1010" t="s">
        <v>461</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446</v>
      </c>
      <c r="DH114" s="1053"/>
      <c r="DI114" s="1053"/>
      <c r="DJ114" s="1053"/>
      <c r="DK114" s="1054"/>
      <c r="DL114" s="1055" t="s">
        <v>446</v>
      </c>
      <c r="DM114" s="1053"/>
      <c r="DN114" s="1053"/>
      <c r="DO114" s="1053"/>
      <c r="DP114" s="1054"/>
      <c r="DQ114" s="1055" t="s">
        <v>446</v>
      </c>
      <c r="DR114" s="1053"/>
      <c r="DS114" s="1053"/>
      <c r="DT114" s="1053"/>
      <c r="DU114" s="1054"/>
      <c r="DV114" s="1056" t="s">
        <v>446</v>
      </c>
      <c r="DW114" s="1057"/>
      <c r="DX114" s="1057"/>
      <c r="DY114" s="1057"/>
      <c r="DZ114" s="1058"/>
    </row>
    <row r="115" spans="1:130" s="247" customFormat="1" ht="26.25" customHeight="1" x14ac:dyDescent="0.15">
      <c r="A115" s="1048"/>
      <c r="B115" s="1049"/>
      <c r="C115" s="1044" t="s">
        <v>462</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13338</v>
      </c>
      <c r="AB115" s="1028"/>
      <c r="AC115" s="1028"/>
      <c r="AD115" s="1028"/>
      <c r="AE115" s="1029"/>
      <c r="AF115" s="1030">
        <v>14408</v>
      </c>
      <c r="AG115" s="1028"/>
      <c r="AH115" s="1028"/>
      <c r="AI115" s="1028"/>
      <c r="AJ115" s="1029"/>
      <c r="AK115" s="1030">
        <v>37845</v>
      </c>
      <c r="AL115" s="1028"/>
      <c r="AM115" s="1028"/>
      <c r="AN115" s="1028"/>
      <c r="AO115" s="1029"/>
      <c r="AP115" s="1031">
        <v>0.4</v>
      </c>
      <c r="AQ115" s="1032"/>
      <c r="AR115" s="1032"/>
      <c r="AS115" s="1032"/>
      <c r="AT115" s="1033"/>
      <c r="AU115" s="994"/>
      <c r="AV115" s="995"/>
      <c r="AW115" s="995"/>
      <c r="AX115" s="995"/>
      <c r="AY115" s="995"/>
      <c r="AZ115" s="1043" t="s">
        <v>463</v>
      </c>
      <c r="BA115" s="1044"/>
      <c r="BB115" s="1044"/>
      <c r="BC115" s="1044"/>
      <c r="BD115" s="1044"/>
      <c r="BE115" s="1044"/>
      <c r="BF115" s="1044"/>
      <c r="BG115" s="1044"/>
      <c r="BH115" s="1044"/>
      <c r="BI115" s="1044"/>
      <c r="BJ115" s="1044"/>
      <c r="BK115" s="1044"/>
      <c r="BL115" s="1044"/>
      <c r="BM115" s="1044"/>
      <c r="BN115" s="1044"/>
      <c r="BO115" s="1044"/>
      <c r="BP115" s="1045"/>
      <c r="BQ115" s="1013">
        <v>2071</v>
      </c>
      <c r="BR115" s="1014"/>
      <c r="BS115" s="1014"/>
      <c r="BT115" s="1014"/>
      <c r="BU115" s="1014"/>
      <c r="BV115" s="1014">
        <v>578</v>
      </c>
      <c r="BW115" s="1014"/>
      <c r="BX115" s="1014"/>
      <c r="BY115" s="1014"/>
      <c r="BZ115" s="1014"/>
      <c r="CA115" s="1014" t="s">
        <v>446</v>
      </c>
      <c r="CB115" s="1014"/>
      <c r="CC115" s="1014"/>
      <c r="CD115" s="1014"/>
      <c r="CE115" s="1014"/>
      <c r="CF115" s="1008" t="s">
        <v>422</v>
      </c>
      <c r="CG115" s="1009"/>
      <c r="CH115" s="1009"/>
      <c r="CI115" s="1009"/>
      <c r="CJ115" s="1009"/>
      <c r="CK115" s="1039"/>
      <c r="CL115" s="1040"/>
      <c r="CM115" s="1043" t="s">
        <v>464</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446</v>
      </c>
      <c r="DH115" s="1053"/>
      <c r="DI115" s="1053"/>
      <c r="DJ115" s="1053"/>
      <c r="DK115" s="1054"/>
      <c r="DL115" s="1055" t="s">
        <v>422</v>
      </c>
      <c r="DM115" s="1053"/>
      <c r="DN115" s="1053"/>
      <c r="DO115" s="1053"/>
      <c r="DP115" s="1054"/>
      <c r="DQ115" s="1055">
        <v>3826</v>
      </c>
      <c r="DR115" s="1053"/>
      <c r="DS115" s="1053"/>
      <c r="DT115" s="1053"/>
      <c r="DU115" s="1054"/>
      <c r="DV115" s="1056">
        <v>0</v>
      </c>
      <c r="DW115" s="1057"/>
      <c r="DX115" s="1057"/>
      <c r="DY115" s="1057"/>
      <c r="DZ115" s="1058"/>
    </row>
    <row r="116" spans="1:130" s="247" customFormat="1" ht="26.25" customHeight="1" x14ac:dyDescent="0.15">
      <c r="A116" s="1050"/>
      <c r="B116" s="1051"/>
      <c r="C116" s="1059" t="s">
        <v>465</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364</v>
      </c>
      <c r="AB116" s="1053"/>
      <c r="AC116" s="1053"/>
      <c r="AD116" s="1053"/>
      <c r="AE116" s="1054"/>
      <c r="AF116" s="1055">
        <v>1632</v>
      </c>
      <c r="AG116" s="1053"/>
      <c r="AH116" s="1053"/>
      <c r="AI116" s="1053"/>
      <c r="AJ116" s="1054"/>
      <c r="AK116" s="1055">
        <v>812</v>
      </c>
      <c r="AL116" s="1053"/>
      <c r="AM116" s="1053"/>
      <c r="AN116" s="1053"/>
      <c r="AO116" s="1054"/>
      <c r="AP116" s="1056">
        <v>0</v>
      </c>
      <c r="AQ116" s="1057"/>
      <c r="AR116" s="1057"/>
      <c r="AS116" s="1057"/>
      <c r="AT116" s="1058"/>
      <c r="AU116" s="994"/>
      <c r="AV116" s="995"/>
      <c r="AW116" s="995"/>
      <c r="AX116" s="995"/>
      <c r="AY116" s="995"/>
      <c r="AZ116" s="1061" t="s">
        <v>466</v>
      </c>
      <c r="BA116" s="1062"/>
      <c r="BB116" s="1062"/>
      <c r="BC116" s="1062"/>
      <c r="BD116" s="1062"/>
      <c r="BE116" s="1062"/>
      <c r="BF116" s="1062"/>
      <c r="BG116" s="1062"/>
      <c r="BH116" s="1062"/>
      <c r="BI116" s="1062"/>
      <c r="BJ116" s="1062"/>
      <c r="BK116" s="1062"/>
      <c r="BL116" s="1062"/>
      <c r="BM116" s="1062"/>
      <c r="BN116" s="1062"/>
      <c r="BO116" s="1062"/>
      <c r="BP116" s="1063"/>
      <c r="BQ116" s="1013" t="s">
        <v>446</v>
      </c>
      <c r="BR116" s="1014"/>
      <c r="BS116" s="1014"/>
      <c r="BT116" s="1014"/>
      <c r="BU116" s="1014"/>
      <c r="BV116" s="1014" t="s">
        <v>446</v>
      </c>
      <c r="BW116" s="1014"/>
      <c r="BX116" s="1014"/>
      <c r="BY116" s="1014"/>
      <c r="BZ116" s="1014"/>
      <c r="CA116" s="1014" t="s">
        <v>446</v>
      </c>
      <c r="CB116" s="1014"/>
      <c r="CC116" s="1014"/>
      <c r="CD116" s="1014"/>
      <c r="CE116" s="1014"/>
      <c r="CF116" s="1008" t="s">
        <v>446</v>
      </c>
      <c r="CG116" s="1009"/>
      <c r="CH116" s="1009"/>
      <c r="CI116" s="1009"/>
      <c r="CJ116" s="1009"/>
      <c r="CK116" s="1039"/>
      <c r="CL116" s="1040"/>
      <c r="CM116" s="1010" t="s">
        <v>467</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422</v>
      </c>
      <c r="DH116" s="1053"/>
      <c r="DI116" s="1053"/>
      <c r="DJ116" s="1053"/>
      <c r="DK116" s="1054"/>
      <c r="DL116" s="1055" t="s">
        <v>422</v>
      </c>
      <c r="DM116" s="1053"/>
      <c r="DN116" s="1053"/>
      <c r="DO116" s="1053"/>
      <c r="DP116" s="1054"/>
      <c r="DQ116" s="1055" t="s">
        <v>446</v>
      </c>
      <c r="DR116" s="1053"/>
      <c r="DS116" s="1053"/>
      <c r="DT116" s="1053"/>
      <c r="DU116" s="1054"/>
      <c r="DV116" s="1056" t="s">
        <v>422</v>
      </c>
      <c r="DW116" s="1057"/>
      <c r="DX116" s="1057"/>
      <c r="DY116" s="1057"/>
      <c r="DZ116" s="1058"/>
    </row>
    <row r="117" spans="1:130" s="247" customFormat="1" ht="26.25" customHeight="1" x14ac:dyDescent="0.15">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468</v>
      </c>
      <c r="Z117" s="980"/>
      <c r="AA117" s="1070">
        <v>4583373</v>
      </c>
      <c r="AB117" s="1071"/>
      <c r="AC117" s="1071"/>
      <c r="AD117" s="1071"/>
      <c r="AE117" s="1072"/>
      <c r="AF117" s="1073">
        <v>4570249</v>
      </c>
      <c r="AG117" s="1071"/>
      <c r="AH117" s="1071"/>
      <c r="AI117" s="1071"/>
      <c r="AJ117" s="1072"/>
      <c r="AK117" s="1073">
        <v>4524349</v>
      </c>
      <c r="AL117" s="1071"/>
      <c r="AM117" s="1071"/>
      <c r="AN117" s="1071"/>
      <c r="AO117" s="1072"/>
      <c r="AP117" s="1074"/>
      <c r="AQ117" s="1075"/>
      <c r="AR117" s="1075"/>
      <c r="AS117" s="1075"/>
      <c r="AT117" s="1076"/>
      <c r="AU117" s="994"/>
      <c r="AV117" s="995"/>
      <c r="AW117" s="995"/>
      <c r="AX117" s="995"/>
      <c r="AY117" s="995"/>
      <c r="AZ117" s="1061" t="s">
        <v>469</v>
      </c>
      <c r="BA117" s="1062"/>
      <c r="BB117" s="1062"/>
      <c r="BC117" s="1062"/>
      <c r="BD117" s="1062"/>
      <c r="BE117" s="1062"/>
      <c r="BF117" s="1062"/>
      <c r="BG117" s="1062"/>
      <c r="BH117" s="1062"/>
      <c r="BI117" s="1062"/>
      <c r="BJ117" s="1062"/>
      <c r="BK117" s="1062"/>
      <c r="BL117" s="1062"/>
      <c r="BM117" s="1062"/>
      <c r="BN117" s="1062"/>
      <c r="BO117" s="1062"/>
      <c r="BP117" s="1063"/>
      <c r="BQ117" s="1013" t="s">
        <v>422</v>
      </c>
      <c r="BR117" s="1014"/>
      <c r="BS117" s="1014"/>
      <c r="BT117" s="1014"/>
      <c r="BU117" s="1014"/>
      <c r="BV117" s="1014" t="s">
        <v>411</v>
      </c>
      <c r="BW117" s="1014"/>
      <c r="BX117" s="1014"/>
      <c r="BY117" s="1014"/>
      <c r="BZ117" s="1014"/>
      <c r="CA117" s="1014" t="s">
        <v>422</v>
      </c>
      <c r="CB117" s="1014"/>
      <c r="CC117" s="1014"/>
      <c r="CD117" s="1014"/>
      <c r="CE117" s="1014"/>
      <c r="CF117" s="1008" t="s">
        <v>422</v>
      </c>
      <c r="CG117" s="1009"/>
      <c r="CH117" s="1009"/>
      <c r="CI117" s="1009"/>
      <c r="CJ117" s="1009"/>
      <c r="CK117" s="1039"/>
      <c r="CL117" s="1040"/>
      <c r="CM117" s="1010" t="s">
        <v>470</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411</v>
      </c>
      <c r="DH117" s="1053"/>
      <c r="DI117" s="1053"/>
      <c r="DJ117" s="1053"/>
      <c r="DK117" s="1054"/>
      <c r="DL117" s="1055" t="s">
        <v>422</v>
      </c>
      <c r="DM117" s="1053"/>
      <c r="DN117" s="1053"/>
      <c r="DO117" s="1053"/>
      <c r="DP117" s="1054"/>
      <c r="DQ117" s="1055" t="s">
        <v>422</v>
      </c>
      <c r="DR117" s="1053"/>
      <c r="DS117" s="1053"/>
      <c r="DT117" s="1053"/>
      <c r="DU117" s="1054"/>
      <c r="DV117" s="1056" t="s">
        <v>422</v>
      </c>
      <c r="DW117" s="1057"/>
      <c r="DX117" s="1057"/>
      <c r="DY117" s="1057"/>
      <c r="DZ117" s="1058"/>
    </row>
    <row r="118" spans="1:130" s="247" customFormat="1" ht="26.25" customHeight="1" x14ac:dyDescent="0.15">
      <c r="A118" s="998" t="s">
        <v>441</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439</v>
      </c>
      <c r="AB118" s="979"/>
      <c r="AC118" s="979"/>
      <c r="AD118" s="979"/>
      <c r="AE118" s="980"/>
      <c r="AF118" s="978" t="s">
        <v>306</v>
      </c>
      <c r="AG118" s="979"/>
      <c r="AH118" s="979"/>
      <c r="AI118" s="979"/>
      <c r="AJ118" s="980"/>
      <c r="AK118" s="978" t="s">
        <v>305</v>
      </c>
      <c r="AL118" s="979"/>
      <c r="AM118" s="979"/>
      <c r="AN118" s="979"/>
      <c r="AO118" s="980"/>
      <c r="AP118" s="1065" t="s">
        <v>440</v>
      </c>
      <c r="AQ118" s="1066"/>
      <c r="AR118" s="1066"/>
      <c r="AS118" s="1066"/>
      <c r="AT118" s="1067"/>
      <c r="AU118" s="994"/>
      <c r="AV118" s="995"/>
      <c r="AW118" s="995"/>
      <c r="AX118" s="995"/>
      <c r="AY118" s="995"/>
      <c r="AZ118" s="1068" t="s">
        <v>471</v>
      </c>
      <c r="BA118" s="1059"/>
      <c r="BB118" s="1059"/>
      <c r="BC118" s="1059"/>
      <c r="BD118" s="1059"/>
      <c r="BE118" s="1059"/>
      <c r="BF118" s="1059"/>
      <c r="BG118" s="1059"/>
      <c r="BH118" s="1059"/>
      <c r="BI118" s="1059"/>
      <c r="BJ118" s="1059"/>
      <c r="BK118" s="1059"/>
      <c r="BL118" s="1059"/>
      <c r="BM118" s="1059"/>
      <c r="BN118" s="1059"/>
      <c r="BO118" s="1059"/>
      <c r="BP118" s="1060"/>
      <c r="BQ118" s="1091" t="s">
        <v>472</v>
      </c>
      <c r="BR118" s="1092"/>
      <c r="BS118" s="1092"/>
      <c r="BT118" s="1092"/>
      <c r="BU118" s="1092"/>
      <c r="BV118" s="1092" t="s">
        <v>473</v>
      </c>
      <c r="BW118" s="1092"/>
      <c r="BX118" s="1092"/>
      <c r="BY118" s="1092"/>
      <c r="BZ118" s="1092"/>
      <c r="CA118" s="1092" t="s">
        <v>474</v>
      </c>
      <c r="CB118" s="1092"/>
      <c r="CC118" s="1092"/>
      <c r="CD118" s="1092"/>
      <c r="CE118" s="1092"/>
      <c r="CF118" s="1008" t="s">
        <v>128</v>
      </c>
      <c r="CG118" s="1009"/>
      <c r="CH118" s="1009"/>
      <c r="CI118" s="1009"/>
      <c r="CJ118" s="1009"/>
      <c r="CK118" s="1039"/>
      <c r="CL118" s="1040"/>
      <c r="CM118" s="1010" t="s">
        <v>475</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476</v>
      </c>
      <c r="DH118" s="1053"/>
      <c r="DI118" s="1053"/>
      <c r="DJ118" s="1053"/>
      <c r="DK118" s="1054"/>
      <c r="DL118" s="1055" t="s">
        <v>477</v>
      </c>
      <c r="DM118" s="1053"/>
      <c r="DN118" s="1053"/>
      <c r="DO118" s="1053"/>
      <c r="DP118" s="1054"/>
      <c r="DQ118" s="1055" t="s">
        <v>478</v>
      </c>
      <c r="DR118" s="1053"/>
      <c r="DS118" s="1053"/>
      <c r="DT118" s="1053"/>
      <c r="DU118" s="1054"/>
      <c r="DV118" s="1056" t="s">
        <v>479</v>
      </c>
      <c r="DW118" s="1057"/>
      <c r="DX118" s="1057"/>
      <c r="DY118" s="1057"/>
      <c r="DZ118" s="1058"/>
    </row>
    <row r="119" spans="1:130" s="247" customFormat="1" ht="26.25" customHeight="1" x14ac:dyDescent="0.15">
      <c r="A119" s="1152" t="s">
        <v>444</v>
      </c>
      <c r="B119" s="1038"/>
      <c r="C119" s="1017" t="s">
        <v>445</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388</v>
      </c>
      <c r="AB119" s="986"/>
      <c r="AC119" s="986"/>
      <c r="AD119" s="986"/>
      <c r="AE119" s="987"/>
      <c r="AF119" s="988" t="s">
        <v>411</v>
      </c>
      <c r="AG119" s="986"/>
      <c r="AH119" s="986"/>
      <c r="AI119" s="986"/>
      <c r="AJ119" s="987"/>
      <c r="AK119" s="988" t="s">
        <v>480</v>
      </c>
      <c r="AL119" s="986"/>
      <c r="AM119" s="986"/>
      <c r="AN119" s="986"/>
      <c r="AO119" s="987"/>
      <c r="AP119" s="989" t="s">
        <v>474</v>
      </c>
      <c r="AQ119" s="990"/>
      <c r="AR119" s="990"/>
      <c r="AS119" s="990"/>
      <c r="AT119" s="991"/>
      <c r="AU119" s="996"/>
      <c r="AV119" s="997"/>
      <c r="AW119" s="997"/>
      <c r="AX119" s="997"/>
      <c r="AY119" s="997"/>
      <c r="AZ119" s="278" t="s">
        <v>186</v>
      </c>
      <c r="BA119" s="278"/>
      <c r="BB119" s="278"/>
      <c r="BC119" s="278"/>
      <c r="BD119" s="278"/>
      <c r="BE119" s="278"/>
      <c r="BF119" s="278"/>
      <c r="BG119" s="278"/>
      <c r="BH119" s="278"/>
      <c r="BI119" s="278"/>
      <c r="BJ119" s="278"/>
      <c r="BK119" s="278"/>
      <c r="BL119" s="278"/>
      <c r="BM119" s="278"/>
      <c r="BN119" s="278"/>
      <c r="BO119" s="1069" t="s">
        <v>481</v>
      </c>
      <c r="BP119" s="1100"/>
      <c r="BQ119" s="1091">
        <v>46108607</v>
      </c>
      <c r="BR119" s="1092"/>
      <c r="BS119" s="1092"/>
      <c r="BT119" s="1092"/>
      <c r="BU119" s="1092"/>
      <c r="BV119" s="1092">
        <v>46806079</v>
      </c>
      <c r="BW119" s="1092"/>
      <c r="BX119" s="1092"/>
      <c r="BY119" s="1092"/>
      <c r="BZ119" s="1092"/>
      <c r="CA119" s="1092">
        <v>46050547</v>
      </c>
      <c r="CB119" s="1092"/>
      <c r="CC119" s="1092"/>
      <c r="CD119" s="1092"/>
      <c r="CE119" s="1092"/>
      <c r="CF119" s="1093"/>
      <c r="CG119" s="1094"/>
      <c r="CH119" s="1094"/>
      <c r="CI119" s="1094"/>
      <c r="CJ119" s="1095"/>
      <c r="CK119" s="1041"/>
      <c r="CL119" s="1042"/>
      <c r="CM119" s="1096" t="s">
        <v>482</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24438</v>
      </c>
      <c r="DH119" s="1078"/>
      <c r="DI119" s="1078"/>
      <c r="DJ119" s="1078"/>
      <c r="DK119" s="1079"/>
      <c r="DL119" s="1077">
        <v>22886</v>
      </c>
      <c r="DM119" s="1078"/>
      <c r="DN119" s="1078"/>
      <c r="DO119" s="1078"/>
      <c r="DP119" s="1079"/>
      <c r="DQ119" s="1077">
        <v>21335</v>
      </c>
      <c r="DR119" s="1078"/>
      <c r="DS119" s="1078"/>
      <c r="DT119" s="1078"/>
      <c r="DU119" s="1079"/>
      <c r="DV119" s="1080">
        <v>0.2</v>
      </c>
      <c r="DW119" s="1081"/>
      <c r="DX119" s="1081"/>
      <c r="DY119" s="1081"/>
      <c r="DZ119" s="1082"/>
    </row>
    <row r="120" spans="1:130" s="247" customFormat="1" ht="26.25" customHeight="1" x14ac:dyDescent="0.15">
      <c r="A120" s="1153"/>
      <c r="B120" s="1040"/>
      <c r="C120" s="1010" t="s">
        <v>450</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474</v>
      </c>
      <c r="AB120" s="1053"/>
      <c r="AC120" s="1053"/>
      <c r="AD120" s="1053"/>
      <c r="AE120" s="1054"/>
      <c r="AF120" s="1055" t="s">
        <v>483</v>
      </c>
      <c r="AG120" s="1053"/>
      <c r="AH120" s="1053"/>
      <c r="AI120" s="1053"/>
      <c r="AJ120" s="1054"/>
      <c r="AK120" s="1055" t="s">
        <v>484</v>
      </c>
      <c r="AL120" s="1053"/>
      <c r="AM120" s="1053"/>
      <c r="AN120" s="1053"/>
      <c r="AO120" s="1054"/>
      <c r="AP120" s="1056" t="s">
        <v>474</v>
      </c>
      <c r="AQ120" s="1057"/>
      <c r="AR120" s="1057"/>
      <c r="AS120" s="1057"/>
      <c r="AT120" s="1058"/>
      <c r="AU120" s="1083" t="s">
        <v>485</v>
      </c>
      <c r="AV120" s="1084"/>
      <c r="AW120" s="1084"/>
      <c r="AX120" s="1084"/>
      <c r="AY120" s="1085"/>
      <c r="AZ120" s="1034" t="s">
        <v>486</v>
      </c>
      <c r="BA120" s="983"/>
      <c r="BB120" s="983"/>
      <c r="BC120" s="983"/>
      <c r="BD120" s="983"/>
      <c r="BE120" s="983"/>
      <c r="BF120" s="983"/>
      <c r="BG120" s="983"/>
      <c r="BH120" s="983"/>
      <c r="BI120" s="983"/>
      <c r="BJ120" s="983"/>
      <c r="BK120" s="983"/>
      <c r="BL120" s="983"/>
      <c r="BM120" s="983"/>
      <c r="BN120" s="983"/>
      <c r="BO120" s="983"/>
      <c r="BP120" s="984"/>
      <c r="BQ120" s="1020">
        <v>6861446</v>
      </c>
      <c r="BR120" s="1021"/>
      <c r="BS120" s="1021"/>
      <c r="BT120" s="1021"/>
      <c r="BU120" s="1021"/>
      <c r="BV120" s="1021">
        <v>6407816</v>
      </c>
      <c r="BW120" s="1021"/>
      <c r="BX120" s="1021"/>
      <c r="BY120" s="1021"/>
      <c r="BZ120" s="1021"/>
      <c r="CA120" s="1021">
        <v>6951152</v>
      </c>
      <c r="CB120" s="1021"/>
      <c r="CC120" s="1021"/>
      <c r="CD120" s="1021"/>
      <c r="CE120" s="1021"/>
      <c r="CF120" s="1035">
        <v>66.8</v>
      </c>
      <c r="CG120" s="1036"/>
      <c r="CH120" s="1036"/>
      <c r="CI120" s="1036"/>
      <c r="CJ120" s="1036"/>
      <c r="CK120" s="1101" t="s">
        <v>487</v>
      </c>
      <c r="CL120" s="1102"/>
      <c r="CM120" s="1102"/>
      <c r="CN120" s="1102"/>
      <c r="CO120" s="1103"/>
      <c r="CP120" s="1109" t="s">
        <v>488</v>
      </c>
      <c r="CQ120" s="1110"/>
      <c r="CR120" s="1110"/>
      <c r="CS120" s="1110"/>
      <c r="CT120" s="1110"/>
      <c r="CU120" s="1110"/>
      <c r="CV120" s="1110"/>
      <c r="CW120" s="1110"/>
      <c r="CX120" s="1110"/>
      <c r="CY120" s="1110"/>
      <c r="CZ120" s="1110"/>
      <c r="DA120" s="1110"/>
      <c r="DB120" s="1110"/>
      <c r="DC120" s="1110"/>
      <c r="DD120" s="1110"/>
      <c r="DE120" s="1110"/>
      <c r="DF120" s="1111"/>
      <c r="DG120" s="1020">
        <v>5222515</v>
      </c>
      <c r="DH120" s="1021"/>
      <c r="DI120" s="1021"/>
      <c r="DJ120" s="1021"/>
      <c r="DK120" s="1021"/>
      <c r="DL120" s="1021">
        <v>4776231</v>
      </c>
      <c r="DM120" s="1021"/>
      <c r="DN120" s="1021"/>
      <c r="DO120" s="1021"/>
      <c r="DP120" s="1021"/>
      <c r="DQ120" s="1021">
        <v>4371407</v>
      </c>
      <c r="DR120" s="1021"/>
      <c r="DS120" s="1021"/>
      <c r="DT120" s="1021"/>
      <c r="DU120" s="1021"/>
      <c r="DV120" s="1022">
        <v>42</v>
      </c>
      <c r="DW120" s="1022"/>
      <c r="DX120" s="1022"/>
      <c r="DY120" s="1022"/>
      <c r="DZ120" s="1023"/>
    </row>
    <row r="121" spans="1:130" s="247" customFormat="1" ht="26.25" customHeight="1" x14ac:dyDescent="0.15">
      <c r="A121" s="1153"/>
      <c r="B121" s="1040"/>
      <c r="C121" s="1061" t="s">
        <v>489</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128</v>
      </c>
      <c r="AB121" s="1053"/>
      <c r="AC121" s="1053"/>
      <c r="AD121" s="1053"/>
      <c r="AE121" s="1054"/>
      <c r="AF121" s="1055" t="s">
        <v>477</v>
      </c>
      <c r="AG121" s="1053"/>
      <c r="AH121" s="1053"/>
      <c r="AI121" s="1053"/>
      <c r="AJ121" s="1054"/>
      <c r="AK121" s="1055" t="s">
        <v>490</v>
      </c>
      <c r="AL121" s="1053"/>
      <c r="AM121" s="1053"/>
      <c r="AN121" s="1053"/>
      <c r="AO121" s="1054"/>
      <c r="AP121" s="1056" t="s">
        <v>491</v>
      </c>
      <c r="AQ121" s="1057"/>
      <c r="AR121" s="1057"/>
      <c r="AS121" s="1057"/>
      <c r="AT121" s="1058"/>
      <c r="AU121" s="1086"/>
      <c r="AV121" s="1087"/>
      <c r="AW121" s="1087"/>
      <c r="AX121" s="1087"/>
      <c r="AY121" s="1088"/>
      <c r="AZ121" s="1043" t="s">
        <v>492</v>
      </c>
      <c r="BA121" s="1044"/>
      <c r="BB121" s="1044"/>
      <c r="BC121" s="1044"/>
      <c r="BD121" s="1044"/>
      <c r="BE121" s="1044"/>
      <c r="BF121" s="1044"/>
      <c r="BG121" s="1044"/>
      <c r="BH121" s="1044"/>
      <c r="BI121" s="1044"/>
      <c r="BJ121" s="1044"/>
      <c r="BK121" s="1044"/>
      <c r="BL121" s="1044"/>
      <c r="BM121" s="1044"/>
      <c r="BN121" s="1044"/>
      <c r="BO121" s="1044"/>
      <c r="BP121" s="1045"/>
      <c r="BQ121" s="1013">
        <v>1896166</v>
      </c>
      <c r="BR121" s="1014"/>
      <c r="BS121" s="1014"/>
      <c r="BT121" s="1014"/>
      <c r="BU121" s="1014"/>
      <c r="BV121" s="1014">
        <v>1710006</v>
      </c>
      <c r="BW121" s="1014"/>
      <c r="BX121" s="1014"/>
      <c r="BY121" s="1014"/>
      <c r="BZ121" s="1014"/>
      <c r="CA121" s="1014">
        <v>1544268</v>
      </c>
      <c r="CB121" s="1014"/>
      <c r="CC121" s="1014"/>
      <c r="CD121" s="1014"/>
      <c r="CE121" s="1014"/>
      <c r="CF121" s="1008">
        <v>14.8</v>
      </c>
      <c r="CG121" s="1009"/>
      <c r="CH121" s="1009"/>
      <c r="CI121" s="1009"/>
      <c r="CJ121" s="1009"/>
      <c r="CK121" s="1104"/>
      <c r="CL121" s="1105"/>
      <c r="CM121" s="1105"/>
      <c r="CN121" s="1105"/>
      <c r="CO121" s="1106"/>
      <c r="CP121" s="1114" t="s">
        <v>493</v>
      </c>
      <c r="CQ121" s="1115"/>
      <c r="CR121" s="1115"/>
      <c r="CS121" s="1115"/>
      <c r="CT121" s="1115"/>
      <c r="CU121" s="1115"/>
      <c r="CV121" s="1115"/>
      <c r="CW121" s="1115"/>
      <c r="CX121" s="1115"/>
      <c r="CY121" s="1115"/>
      <c r="CZ121" s="1115"/>
      <c r="DA121" s="1115"/>
      <c r="DB121" s="1115"/>
      <c r="DC121" s="1115"/>
      <c r="DD121" s="1115"/>
      <c r="DE121" s="1115"/>
      <c r="DF121" s="1116"/>
      <c r="DG121" s="1013">
        <v>3534883</v>
      </c>
      <c r="DH121" s="1014"/>
      <c r="DI121" s="1014"/>
      <c r="DJ121" s="1014"/>
      <c r="DK121" s="1014"/>
      <c r="DL121" s="1014">
        <v>3420112</v>
      </c>
      <c r="DM121" s="1014"/>
      <c r="DN121" s="1014"/>
      <c r="DO121" s="1014"/>
      <c r="DP121" s="1014"/>
      <c r="DQ121" s="1014">
        <v>3290650</v>
      </c>
      <c r="DR121" s="1014"/>
      <c r="DS121" s="1014"/>
      <c r="DT121" s="1014"/>
      <c r="DU121" s="1014"/>
      <c r="DV121" s="1015">
        <v>31.6</v>
      </c>
      <c r="DW121" s="1015"/>
      <c r="DX121" s="1015"/>
      <c r="DY121" s="1015"/>
      <c r="DZ121" s="1016"/>
    </row>
    <row r="122" spans="1:130" s="247" customFormat="1" ht="26.25" customHeight="1" x14ac:dyDescent="0.15">
      <c r="A122" s="1153"/>
      <c r="B122" s="1040"/>
      <c r="C122" s="1010" t="s">
        <v>461</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491</v>
      </c>
      <c r="AB122" s="1053"/>
      <c r="AC122" s="1053"/>
      <c r="AD122" s="1053"/>
      <c r="AE122" s="1054"/>
      <c r="AF122" s="1055" t="s">
        <v>411</v>
      </c>
      <c r="AG122" s="1053"/>
      <c r="AH122" s="1053"/>
      <c r="AI122" s="1053"/>
      <c r="AJ122" s="1054"/>
      <c r="AK122" s="1055" t="s">
        <v>479</v>
      </c>
      <c r="AL122" s="1053"/>
      <c r="AM122" s="1053"/>
      <c r="AN122" s="1053"/>
      <c r="AO122" s="1054"/>
      <c r="AP122" s="1056" t="s">
        <v>483</v>
      </c>
      <c r="AQ122" s="1057"/>
      <c r="AR122" s="1057"/>
      <c r="AS122" s="1057"/>
      <c r="AT122" s="1058"/>
      <c r="AU122" s="1086"/>
      <c r="AV122" s="1087"/>
      <c r="AW122" s="1087"/>
      <c r="AX122" s="1087"/>
      <c r="AY122" s="1088"/>
      <c r="AZ122" s="1068" t="s">
        <v>494</v>
      </c>
      <c r="BA122" s="1059"/>
      <c r="BB122" s="1059"/>
      <c r="BC122" s="1059"/>
      <c r="BD122" s="1059"/>
      <c r="BE122" s="1059"/>
      <c r="BF122" s="1059"/>
      <c r="BG122" s="1059"/>
      <c r="BH122" s="1059"/>
      <c r="BI122" s="1059"/>
      <c r="BJ122" s="1059"/>
      <c r="BK122" s="1059"/>
      <c r="BL122" s="1059"/>
      <c r="BM122" s="1059"/>
      <c r="BN122" s="1059"/>
      <c r="BO122" s="1059"/>
      <c r="BP122" s="1060"/>
      <c r="BQ122" s="1091">
        <v>27870404</v>
      </c>
      <c r="BR122" s="1092"/>
      <c r="BS122" s="1092"/>
      <c r="BT122" s="1092"/>
      <c r="BU122" s="1092"/>
      <c r="BV122" s="1092">
        <v>28682909</v>
      </c>
      <c r="BW122" s="1092"/>
      <c r="BX122" s="1092"/>
      <c r="BY122" s="1092"/>
      <c r="BZ122" s="1092"/>
      <c r="CA122" s="1092">
        <v>29139129</v>
      </c>
      <c r="CB122" s="1092"/>
      <c r="CC122" s="1092"/>
      <c r="CD122" s="1092"/>
      <c r="CE122" s="1092"/>
      <c r="CF122" s="1112">
        <v>279.89999999999998</v>
      </c>
      <c r="CG122" s="1113"/>
      <c r="CH122" s="1113"/>
      <c r="CI122" s="1113"/>
      <c r="CJ122" s="1113"/>
      <c r="CK122" s="1104"/>
      <c r="CL122" s="1105"/>
      <c r="CM122" s="1105"/>
      <c r="CN122" s="1105"/>
      <c r="CO122" s="1106"/>
      <c r="CP122" s="1114" t="s">
        <v>495</v>
      </c>
      <c r="CQ122" s="1115"/>
      <c r="CR122" s="1115"/>
      <c r="CS122" s="1115"/>
      <c r="CT122" s="1115"/>
      <c r="CU122" s="1115"/>
      <c r="CV122" s="1115"/>
      <c r="CW122" s="1115"/>
      <c r="CX122" s="1115"/>
      <c r="CY122" s="1115"/>
      <c r="CZ122" s="1115"/>
      <c r="DA122" s="1115"/>
      <c r="DB122" s="1115"/>
      <c r="DC122" s="1115"/>
      <c r="DD122" s="1115"/>
      <c r="DE122" s="1115"/>
      <c r="DF122" s="1116"/>
      <c r="DG122" s="1013">
        <v>399162</v>
      </c>
      <c r="DH122" s="1014"/>
      <c r="DI122" s="1014"/>
      <c r="DJ122" s="1014"/>
      <c r="DK122" s="1014"/>
      <c r="DL122" s="1014">
        <v>392166</v>
      </c>
      <c r="DM122" s="1014"/>
      <c r="DN122" s="1014"/>
      <c r="DO122" s="1014"/>
      <c r="DP122" s="1014"/>
      <c r="DQ122" s="1014">
        <v>381812</v>
      </c>
      <c r="DR122" s="1014"/>
      <c r="DS122" s="1014"/>
      <c r="DT122" s="1014"/>
      <c r="DU122" s="1014"/>
      <c r="DV122" s="1015">
        <v>3.7</v>
      </c>
      <c r="DW122" s="1015"/>
      <c r="DX122" s="1015"/>
      <c r="DY122" s="1015"/>
      <c r="DZ122" s="1016"/>
    </row>
    <row r="123" spans="1:130" s="247" customFormat="1" ht="26.25" customHeight="1" x14ac:dyDescent="0.15">
      <c r="A123" s="1153"/>
      <c r="B123" s="1040"/>
      <c r="C123" s="1010" t="s">
        <v>467</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11696</v>
      </c>
      <c r="AB123" s="1053"/>
      <c r="AC123" s="1053"/>
      <c r="AD123" s="1053"/>
      <c r="AE123" s="1054"/>
      <c r="AF123" s="1055">
        <v>12857</v>
      </c>
      <c r="AG123" s="1053"/>
      <c r="AH123" s="1053"/>
      <c r="AI123" s="1053"/>
      <c r="AJ123" s="1054"/>
      <c r="AK123" s="1055">
        <v>12339</v>
      </c>
      <c r="AL123" s="1053"/>
      <c r="AM123" s="1053"/>
      <c r="AN123" s="1053"/>
      <c r="AO123" s="1054"/>
      <c r="AP123" s="1056">
        <v>0.1</v>
      </c>
      <c r="AQ123" s="1057"/>
      <c r="AR123" s="1057"/>
      <c r="AS123" s="1057"/>
      <c r="AT123" s="1058"/>
      <c r="AU123" s="1089"/>
      <c r="AV123" s="1090"/>
      <c r="AW123" s="1090"/>
      <c r="AX123" s="1090"/>
      <c r="AY123" s="1090"/>
      <c r="AZ123" s="278" t="s">
        <v>186</v>
      </c>
      <c r="BA123" s="278"/>
      <c r="BB123" s="278"/>
      <c r="BC123" s="278"/>
      <c r="BD123" s="278"/>
      <c r="BE123" s="278"/>
      <c r="BF123" s="278"/>
      <c r="BG123" s="278"/>
      <c r="BH123" s="278"/>
      <c r="BI123" s="278"/>
      <c r="BJ123" s="278"/>
      <c r="BK123" s="278"/>
      <c r="BL123" s="278"/>
      <c r="BM123" s="278"/>
      <c r="BN123" s="278"/>
      <c r="BO123" s="1069" t="s">
        <v>496</v>
      </c>
      <c r="BP123" s="1100"/>
      <c r="BQ123" s="1159">
        <v>36628016</v>
      </c>
      <c r="BR123" s="1160"/>
      <c r="BS123" s="1160"/>
      <c r="BT123" s="1160"/>
      <c r="BU123" s="1160"/>
      <c r="BV123" s="1160">
        <v>36800731</v>
      </c>
      <c r="BW123" s="1160"/>
      <c r="BX123" s="1160"/>
      <c r="BY123" s="1160"/>
      <c r="BZ123" s="1160"/>
      <c r="CA123" s="1160">
        <v>37634549</v>
      </c>
      <c r="CB123" s="1160"/>
      <c r="CC123" s="1160"/>
      <c r="CD123" s="1160"/>
      <c r="CE123" s="1160"/>
      <c r="CF123" s="1093"/>
      <c r="CG123" s="1094"/>
      <c r="CH123" s="1094"/>
      <c r="CI123" s="1094"/>
      <c r="CJ123" s="1095"/>
      <c r="CK123" s="1104"/>
      <c r="CL123" s="1105"/>
      <c r="CM123" s="1105"/>
      <c r="CN123" s="1105"/>
      <c r="CO123" s="1106"/>
      <c r="CP123" s="1114" t="s">
        <v>497</v>
      </c>
      <c r="CQ123" s="1115"/>
      <c r="CR123" s="1115"/>
      <c r="CS123" s="1115"/>
      <c r="CT123" s="1115"/>
      <c r="CU123" s="1115"/>
      <c r="CV123" s="1115"/>
      <c r="CW123" s="1115"/>
      <c r="CX123" s="1115"/>
      <c r="CY123" s="1115"/>
      <c r="CZ123" s="1115"/>
      <c r="DA123" s="1115"/>
      <c r="DB123" s="1115"/>
      <c r="DC123" s="1115"/>
      <c r="DD123" s="1115"/>
      <c r="DE123" s="1115"/>
      <c r="DF123" s="1116"/>
      <c r="DG123" s="1052">
        <v>385093</v>
      </c>
      <c r="DH123" s="1053"/>
      <c r="DI123" s="1053"/>
      <c r="DJ123" s="1053"/>
      <c r="DK123" s="1054"/>
      <c r="DL123" s="1055">
        <v>368162</v>
      </c>
      <c r="DM123" s="1053"/>
      <c r="DN123" s="1053"/>
      <c r="DO123" s="1053"/>
      <c r="DP123" s="1054"/>
      <c r="DQ123" s="1055">
        <v>360878</v>
      </c>
      <c r="DR123" s="1053"/>
      <c r="DS123" s="1053"/>
      <c r="DT123" s="1053"/>
      <c r="DU123" s="1054"/>
      <c r="DV123" s="1056">
        <v>3.5</v>
      </c>
      <c r="DW123" s="1057"/>
      <c r="DX123" s="1057"/>
      <c r="DY123" s="1057"/>
      <c r="DZ123" s="1058"/>
    </row>
    <row r="124" spans="1:130" s="247" customFormat="1" ht="26.25" customHeight="1" thickBot="1" x14ac:dyDescent="0.2">
      <c r="A124" s="1153"/>
      <c r="B124" s="1040"/>
      <c r="C124" s="1010" t="s">
        <v>470</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479</v>
      </c>
      <c r="AB124" s="1053"/>
      <c r="AC124" s="1053"/>
      <c r="AD124" s="1053"/>
      <c r="AE124" s="1054"/>
      <c r="AF124" s="1055" t="s">
        <v>411</v>
      </c>
      <c r="AG124" s="1053"/>
      <c r="AH124" s="1053"/>
      <c r="AI124" s="1053"/>
      <c r="AJ124" s="1054"/>
      <c r="AK124" s="1055" t="s">
        <v>411</v>
      </c>
      <c r="AL124" s="1053"/>
      <c r="AM124" s="1053"/>
      <c r="AN124" s="1053"/>
      <c r="AO124" s="1054"/>
      <c r="AP124" s="1056" t="s">
        <v>472</v>
      </c>
      <c r="AQ124" s="1057"/>
      <c r="AR124" s="1057"/>
      <c r="AS124" s="1057"/>
      <c r="AT124" s="1058"/>
      <c r="AU124" s="1155" t="s">
        <v>498</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88.3</v>
      </c>
      <c r="BR124" s="1122"/>
      <c r="BS124" s="1122"/>
      <c r="BT124" s="1122"/>
      <c r="BU124" s="1122"/>
      <c r="BV124" s="1122">
        <v>94.3</v>
      </c>
      <c r="BW124" s="1122"/>
      <c r="BX124" s="1122"/>
      <c r="BY124" s="1122"/>
      <c r="BZ124" s="1122"/>
      <c r="CA124" s="1122">
        <v>80.8</v>
      </c>
      <c r="CB124" s="1122"/>
      <c r="CC124" s="1122"/>
      <c r="CD124" s="1122"/>
      <c r="CE124" s="1122"/>
      <c r="CF124" s="1123"/>
      <c r="CG124" s="1124"/>
      <c r="CH124" s="1124"/>
      <c r="CI124" s="1124"/>
      <c r="CJ124" s="1125"/>
      <c r="CK124" s="1107"/>
      <c r="CL124" s="1107"/>
      <c r="CM124" s="1107"/>
      <c r="CN124" s="1107"/>
      <c r="CO124" s="1108"/>
      <c r="CP124" s="1114" t="s">
        <v>499</v>
      </c>
      <c r="CQ124" s="1115"/>
      <c r="CR124" s="1115"/>
      <c r="CS124" s="1115"/>
      <c r="CT124" s="1115"/>
      <c r="CU124" s="1115"/>
      <c r="CV124" s="1115"/>
      <c r="CW124" s="1115"/>
      <c r="CX124" s="1115"/>
      <c r="CY124" s="1115"/>
      <c r="CZ124" s="1115"/>
      <c r="DA124" s="1115"/>
      <c r="DB124" s="1115"/>
      <c r="DC124" s="1115"/>
      <c r="DD124" s="1115"/>
      <c r="DE124" s="1115"/>
      <c r="DF124" s="1116"/>
      <c r="DG124" s="1099">
        <v>203770</v>
      </c>
      <c r="DH124" s="1078"/>
      <c r="DI124" s="1078"/>
      <c r="DJ124" s="1078"/>
      <c r="DK124" s="1079"/>
      <c r="DL124" s="1077">
        <v>336731</v>
      </c>
      <c r="DM124" s="1078"/>
      <c r="DN124" s="1078"/>
      <c r="DO124" s="1078"/>
      <c r="DP124" s="1079"/>
      <c r="DQ124" s="1077">
        <v>202369</v>
      </c>
      <c r="DR124" s="1078"/>
      <c r="DS124" s="1078"/>
      <c r="DT124" s="1078"/>
      <c r="DU124" s="1079"/>
      <c r="DV124" s="1080">
        <v>1.9</v>
      </c>
      <c r="DW124" s="1081"/>
      <c r="DX124" s="1081"/>
      <c r="DY124" s="1081"/>
      <c r="DZ124" s="1082"/>
    </row>
    <row r="125" spans="1:130" s="247" customFormat="1" ht="26.25" customHeight="1" x14ac:dyDescent="0.15">
      <c r="A125" s="1153"/>
      <c r="B125" s="1040"/>
      <c r="C125" s="1010" t="s">
        <v>475</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480</v>
      </c>
      <c r="AB125" s="1053"/>
      <c r="AC125" s="1053"/>
      <c r="AD125" s="1053"/>
      <c r="AE125" s="1054"/>
      <c r="AF125" s="1055" t="s">
        <v>477</v>
      </c>
      <c r="AG125" s="1053"/>
      <c r="AH125" s="1053"/>
      <c r="AI125" s="1053"/>
      <c r="AJ125" s="1054"/>
      <c r="AK125" s="1055" t="s">
        <v>472</v>
      </c>
      <c r="AL125" s="1053"/>
      <c r="AM125" s="1053"/>
      <c r="AN125" s="1053"/>
      <c r="AO125" s="1054"/>
      <c r="AP125" s="1056" t="s">
        <v>128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500</v>
      </c>
      <c r="CL125" s="1102"/>
      <c r="CM125" s="1102"/>
      <c r="CN125" s="1102"/>
      <c r="CO125" s="1103"/>
      <c r="CP125" s="1034" t="s">
        <v>501</v>
      </c>
      <c r="CQ125" s="983"/>
      <c r="CR125" s="983"/>
      <c r="CS125" s="983"/>
      <c r="CT125" s="983"/>
      <c r="CU125" s="983"/>
      <c r="CV125" s="983"/>
      <c r="CW125" s="983"/>
      <c r="CX125" s="983"/>
      <c r="CY125" s="983"/>
      <c r="CZ125" s="983"/>
      <c r="DA125" s="983"/>
      <c r="DB125" s="983"/>
      <c r="DC125" s="983"/>
      <c r="DD125" s="983"/>
      <c r="DE125" s="983"/>
      <c r="DF125" s="984"/>
      <c r="DG125" s="1020" t="s">
        <v>474</v>
      </c>
      <c r="DH125" s="1021"/>
      <c r="DI125" s="1021"/>
      <c r="DJ125" s="1021"/>
      <c r="DK125" s="1021"/>
      <c r="DL125" s="1021" t="s">
        <v>472</v>
      </c>
      <c r="DM125" s="1021"/>
      <c r="DN125" s="1021"/>
      <c r="DO125" s="1021"/>
      <c r="DP125" s="1021"/>
      <c r="DQ125" s="1021" t="s">
        <v>484</v>
      </c>
      <c r="DR125" s="1021"/>
      <c r="DS125" s="1021"/>
      <c r="DT125" s="1021"/>
      <c r="DU125" s="1021"/>
      <c r="DV125" s="1022" t="s">
        <v>484</v>
      </c>
      <c r="DW125" s="1022"/>
      <c r="DX125" s="1022"/>
      <c r="DY125" s="1022"/>
      <c r="DZ125" s="1023"/>
    </row>
    <row r="126" spans="1:130" s="247" customFormat="1" ht="26.25" customHeight="1" thickBot="1" x14ac:dyDescent="0.2">
      <c r="A126" s="1153"/>
      <c r="B126" s="1040"/>
      <c r="C126" s="1010" t="s">
        <v>482</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1642</v>
      </c>
      <c r="AB126" s="1053"/>
      <c r="AC126" s="1053"/>
      <c r="AD126" s="1053"/>
      <c r="AE126" s="1054"/>
      <c r="AF126" s="1055">
        <v>1551</v>
      </c>
      <c r="AG126" s="1053"/>
      <c r="AH126" s="1053"/>
      <c r="AI126" s="1053"/>
      <c r="AJ126" s="1054"/>
      <c r="AK126" s="1055">
        <v>25506</v>
      </c>
      <c r="AL126" s="1053"/>
      <c r="AM126" s="1053"/>
      <c r="AN126" s="1053"/>
      <c r="AO126" s="1054"/>
      <c r="AP126" s="1056">
        <v>0.2</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502</v>
      </c>
      <c r="CQ126" s="1044"/>
      <c r="CR126" s="1044"/>
      <c r="CS126" s="1044"/>
      <c r="CT126" s="1044"/>
      <c r="CU126" s="1044"/>
      <c r="CV126" s="1044"/>
      <c r="CW126" s="1044"/>
      <c r="CX126" s="1044"/>
      <c r="CY126" s="1044"/>
      <c r="CZ126" s="1044"/>
      <c r="DA126" s="1044"/>
      <c r="DB126" s="1044"/>
      <c r="DC126" s="1044"/>
      <c r="DD126" s="1044"/>
      <c r="DE126" s="1044"/>
      <c r="DF126" s="1045"/>
      <c r="DG126" s="1013" t="s">
        <v>503</v>
      </c>
      <c r="DH126" s="1014"/>
      <c r="DI126" s="1014"/>
      <c r="DJ126" s="1014"/>
      <c r="DK126" s="1014"/>
      <c r="DL126" s="1014" t="s">
        <v>477</v>
      </c>
      <c r="DM126" s="1014"/>
      <c r="DN126" s="1014"/>
      <c r="DO126" s="1014"/>
      <c r="DP126" s="1014"/>
      <c r="DQ126" s="1014" t="s">
        <v>128</v>
      </c>
      <c r="DR126" s="1014"/>
      <c r="DS126" s="1014"/>
      <c r="DT126" s="1014"/>
      <c r="DU126" s="1014"/>
      <c r="DV126" s="1015" t="s">
        <v>504</v>
      </c>
      <c r="DW126" s="1015"/>
      <c r="DX126" s="1015"/>
      <c r="DY126" s="1015"/>
      <c r="DZ126" s="1016"/>
    </row>
    <row r="127" spans="1:130" s="247" customFormat="1" ht="26.25" customHeight="1" x14ac:dyDescent="0.15">
      <c r="A127" s="1154"/>
      <c r="B127" s="1042"/>
      <c r="C127" s="1096" t="s">
        <v>505</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411</v>
      </c>
      <c r="AB127" s="1053"/>
      <c r="AC127" s="1053"/>
      <c r="AD127" s="1053"/>
      <c r="AE127" s="1054"/>
      <c r="AF127" s="1055" t="s">
        <v>484</v>
      </c>
      <c r="AG127" s="1053"/>
      <c r="AH127" s="1053"/>
      <c r="AI127" s="1053"/>
      <c r="AJ127" s="1054"/>
      <c r="AK127" s="1055" t="s">
        <v>128</v>
      </c>
      <c r="AL127" s="1053"/>
      <c r="AM127" s="1053"/>
      <c r="AN127" s="1053"/>
      <c r="AO127" s="1054"/>
      <c r="AP127" s="1056" t="s">
        <v>480</v>
      </c>
      <c r="AQ127" s="1057"/>
      <c r="AR127" s="1057"/>
      <c r="AS127" s="1057"/>
      <c r="AT127" s="1058"/>
      <c r="AU127" s="283"/>
      <c r="AV127" s="283"/>
      <c r="AW127" s="283"/>
      <c r="AX127" s="1126" t="s">
        <v>506</v>
      </c>
      <c r="AY127" s="1127"/>
      <c r="AZ127" s="1127"/>
      <c r="BA127" s="1127"/>
      <c r="BB127" s="1127"/>
      <c r="BC127" s="1127"/>
      <c r="BD127" s="1127"/>
      <c r="BE127" s="1128"/>
      <c r="BF127" s="1129" t="s">
        <v>507</v>
      </c>
      <c r="BG127" s="1127"/>
      <c r="BH127" s="1127"/>
      <c r="BI127" s="1127"/>
      <c r="BJ127" s="1127"/>
      <c r="BK127" s="1127"/>
      <c r="BL127" s="1128"/>
      <c r="BM127" s="1129" t="s">
        <v>508</v>
      </c>
      <c r="BN127" s="1127"/>
      <c r="BO127" s="1127"/>
      <c r="BP127" s="1127"/>
      <c r="BQ127" s="1127"/>
      <c r="BR127" s="1127"/>
      <c r="BS127" s="1128"/>
      <c r="BT127" s="1129" t="s">
        <v>509</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510</v>
      </c>
      <c r="CQ127" s="1044"/>
      <c r="CR127" s="1044"/>
      <c r="CS127" s="1044"/>
      <c r="CT127" s="1044"/>
      <c r="CU127" s="1044"/>
      <c r="CV127" s="1044"/>
      <c r="CW127" s="1044"/>
      <c r="CX127" s="1044"/>
      <c r="CY127" s="1044"/>
      <c r="CZ127" s="1044"/>
      <c r="DA127" s="1044"/>
      <c r="DB127" s="1044"/>
      <c r="DC127" s="1044"/>
      <c r="DD127" s="1044"/>
      <c r="DE127" s="1044"/>
      <c r="DF127" s="1045"/>
      <c r="DG127" s="1013" t="s">
        <v>477</v>
      </c>
      <c r="DH127" s="1014"/>
      <c r="DI127" s="1014"/>
      <c r="DJ127" s="1014"/>
      <c r="DK127" s="1014"/>
      <c r="DL127" s="1014" t="s">
        <v>128</v>
      </c>
      <c r="DM127" s="1014"/>
      <c r="DN127" s="1014"/>
      <c r="DO127" s="1014"/>
      <c r="DP127" s="1014"/>
      <c r="DQ127" s="1014" t="s">
        <v>128</v>
      </c>
      <c r="DR127" s="1014"/>
      <c r="DS127" s="1014"/>
      <c r="DT127" s="1014"/>
      <c r="DU127" s="1014"/>
      <c r="DV127" s="1015" t="s">
        <v>490</v>
      </c>
      <c r="DW127" s="1015"/>
      <c r="DX127" s="1015"/>
      <c r="DY127" s="1015"/>
      <c r="DZ127" s="1016"/>
    </row>
    <row r="128" spans="1:130" s="247" customFormat="1" ht="26.25" customHeight="1" thickBot="1" x14ac:dyDescent="0.2">
      <c r="A128" s="1137" t="s">
        <v>511</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512</v>
      </c>
      <c r="X128" s="1139"/>
      <c r="Y128" s="1139"/>
      <c r="Z128" s="1140"/>
      <c r="AA128" s="1141">
        <v>223667</v>
      </c>
      <c r="AB128" s="1142"/>
      <c r="AC128" s="1142"/>
      <c r="AD128" s="1142"/>
      <c r="AE128" s="1143"/>
      <c r="AF128" s="1144">
        <v>194986</v>
      </c>
      <c r="AG128" s="1142"/>
      <c r="AH128" s="1142"/>
      <c r="AI128" s="1142"/>
      <c r="AJ128" s="1143"/>
      <c r="AK128" s="1144">
        <v>204055</v>
      </c>
      <c r="AL128" s="1142"/>
      <c r="AM128" s="1142"/>
      <c r="AN128" s="1142"/>
      <c r="AO128" s="1143"/>
      <c r="AP128" s="1145"/>
      <c r="AQ128" s="1146"/>
      <c r="AR128" s="1146"/>
      <c r="AS128" s="1146"/>
      <c r="AT128" s="1147"/>
      <c r="AU128" s="283"/>
      <c r="AV128" s="283"/>
      <c r="AW128" s="283"/>
      <c r="AX128" s="982" t="s">
        <v>513</v>
      </c>
      <c r="AY128" s="983"/>
      <c r="AZ128" s="983"/>
      <c r="BA128" s="983"/>
      <c r="BB128" s="983"/>
      <c r="BC128" s="983"/>
      <c r="BD128" s="983"/>
      <c r="BE128" s="984"/>
      <c r="BF128" s="1148" t="s">
        <v>474</v>
      </c>
      <c r="BG128" s="1149"/>
      <c r="BH128" s="1149"/>
      <c r="BI128" s="1149"/>
      <c r="BJ128" s="1149"/>
      <c r="BK128" s="1149"/>
      <c r="BL128" s="1150"/>
      <c r="BM128" s="1148">
        <v>12.91</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514</v>
      </c>
      <c r="CQ128" s="1131"/>
      <c r="CR128" s="1131"/>
      <c r="CS128" s="1131"/>
      <c r="CT128" s="1131"/>
      <c r="CU128" s="1131"/>
      <c r="CV128" s="1131"/>
      <c r="CW128" s="1131"/>
      <c r="CX128" s="1131"/>
      <c r="CY128" s="1131"/>
      <c r="CZ128" s="1131"/>
      <c r="DA128" s="1131"/>
      <c r="DB128" s="1131"/>
      <c r="DC128" s="1131"/>
      <c r="DD128" s="1131"/>
      <c r="DE128" s="1131"/>
      <c r="DF128" s="1132"/>
      <c r="DG128" s="1133">
        <v>2071</v>
      </c>
      <c r="DH128" s="1134"/>
      <c r="DI128" s="1134"/>
      <c r="DJ128" s="1134"/>
      <c r="DK128" s="1134"/>
      <c r="DL128" s="1134">
        <v>578</v>
      </c>
      <c r="DM128" s="1134"/>
      <c r="DN128" s="1134"/>
      <c r="DO128" s="1134"/>
      <c r="DP128" s="1134"/>
      <c r="DQ128" s="1134" t="s">
        <v>515</v>
      </c>
      <c r="DR128" s="1134"/>
      <c r="DS128" s="1134"/>
      <c r="DT128" s="1134"/>
      <c r="DU128" s="1134"/>
      <c r="DV128" s="1135" t="s">
        <v>491</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516</v>
      </c>
      <c r="X129" s="1168"/>
      <c r="Y129" s="1168"/>
      <c r="Z129" s="1169"/>
      <c r="AA129" s="1052">
        <v>13759610</v>
      </c>
      <c r="AB129" s="1053"/>
      <c r="AC129" s="1053"/>
      <c r="AD129" s="1053"/>
      <c r="AE129" s="1054"/>
      <c r="AF129" s="1055">
        <v>13655007</v>
      </c>
      <c r="AG129" s="1053"/>
      <c r="AH129" s="1053"/>
      <c r="AI129" s="1053"/>
      <c r="AJ129" s="1054"/>
      <c r="AK129" s="1055">
        <v>13389613</v>
      </c>
      <c r="AL129" s="1053"/>
      <c r="AM129" s="1053"/>
      <c r="AN129" s="1053"/>
      <c r="AO129" s="1054"/>
      <c r="AP129" s="1170"/>
      <c r="AQ129" s="1171"/>
      <c r="AR129" s="1171"/>
      <c r="AS129" s="1171"/>
      <c r="AT129" s="1172"/>
      <c r="AU129" s="285"/>
      <c r="AV129" s="285"/>
      <c r="AW129" s="285"/>
      <c r="AX129" s="1161" t="s">
        <v>517</v>
      </c>
      <c r="AY129" s="1044"/>
      <c r="AZ129" s="1044"/>
      <c r="BA129" s="1044"/>
      <c r="BB129" s="1044"/>
      <c r="BC129" s="1044"/>
      <c r="BD129" s="1044"/>
      <c r="BE129" s="1045"/>
      <c r="BF129" s="1162" t="s">
        <v>474</v>
      </c>
      <c r="BG129" s="1163"/>
      <c r="BH129" s="1163"/>
      <c r="BI129" s="1163"/>
      <c r="BJ129" s="1163"/>
      <c r="BK129" s="1163"/>
      <c r="BL129" s="1164"/>
      <c r="BM129" s="1162">
        <v>17.91</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518</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519</v>
      </c>
      <c r="X130" s="1168"/>
      <c r="Y130" s="1168"/>
      <c r="Z130" s="1169"/>
      <c r="AA130" s="1052">
        <v>3026041</v>
      </c>
      <c r="AB130" s="1053"/>
      <c r="AC130" s="1053"/>
      <c r="AD130" s="1053"/>
      <c r="AE130" s="1054"/>
      <c r="AF130" s="1055">
        <v>3048680</v>
      </c>
      <c r="AG130" s="1053"/>
      <c r="AH130" s="1053"/>
      <c r="AI130" s="1053"/>
      <c r="AJ130" s="1054"/>
      <c r="AK130" s="1055">
        <v>2979547</v>
      </c>
      <c r="AL130" s="1053"/>
      <c r="AM130" s="1053"/>
      <c r="AN130" s="1053"/>
      <c r="AO130" s="1054"/>
      <c r="AP130" s="1170"/>
      <c r="AQ130" s="1171"/>
      <c r="AR130" s="1171"/>
      <c r="AS130" s="1171"/>
      <c r="AT130" s="1172"/>
      <c r="AU130" s="285"/>
      <c r="AV130" s="285"/>
      <c r="AW130" s="285"/>
      <c r="AX130" s="1161" t="s">
        <v>520</v>
      </c>
      <c r="AY130" s="1044"/>
      <c r="AZ130" s="1044"/>
      <c r="BA130" s="1044"/>
      <c r="BB130" s="1044"/>
      <c r="BC130" s="1044"/>
      <c r="BD130" s="1044"/>
      <c r="BE130" s="1045"/>
      <c r="BF130" s="1198">
        <v>12.6</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521</v>
      </c>
      <c r="X131" s="1206"/>
      <c r="Y131" s="1206"/>
      <c r="Z131" s="1207"/>
      <c r="AA131" s="1099">
        <v>10733569</v>
      </c>
      <c r="AB131" s="1078"/>
      <c r="AC131" s="1078"/>
      <c r="AD131" s="1078"/>
      <c r="AE131" s="1079"/>
      <c r="AF131" s="1077">
        <v>10606327</v>
      </c>
      <c r="AG131" s="1078"/>
      <c r="AH131" s="1078"/>
      <c r="AI131" s="1078"/>
      <c r="AJ131" s="1079"/>
      <c r="AK131" s="1077">
        <v>10410066</v>
      </c>
      <c r="AL131" s="1078"/>
      <c r="AM131" s="1078"/>
      <c r="AN131" s="1078"/>
      <c r="AO131" s="1079"/>
      <c r="AP131" s="1208"/>
      <c r="AQ131" s="1209"/>
      <c r="AR131" s="1209"/>
      <c r="AS131" s="1209"/>
      <c r="AT131" s="1210"/>
      <c r="AU131" s="285"/>
      <c r="AV131" s="285"/>
      <c r="AW131" s="285"/>
      <c r="AX131" s="1180" t="s">
        <v>522</v>
      </c>
      <c r="AY131" s="1131"/>
      <c r="AZ131" s="1131"/>
      <c r="BA131" s="1131"/>
      <c r="BB131" s="1131"/>
      <c r="BC131" s="1131"/>
      <c r="BD131" s="1131"/>
      <c r="BE131" s="1132"/>
      <c r="BF131" s="1181">
        <v>80.8</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523</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524</v>
      </c>
      <c r="W132" s="1191"/>
      <c r="X132" s="1191"/>
      <c r="Y132" s="1191"/>
      <c r="Z132" s="1192"/>
      <c r="AA132" s="1193">
        <v>12.42517469</v>
      </c>
      <c r="AB132" s="1194"/>
      <c r="AC132" s="1194"/>
      <c r="AD132" s="1194"/>
      <c r="AE132" s="1195"/>
      <c r="AF132" s="1196">
        <v>12.5074665</v>
      </c>
      <c r="AG132" s="1194"/>
      <c r="AH132" s="1194"/>
      <c r="AI132" s="1194"/>
      <c r="AJ132" s="1195"/>
      <c r="AK132" s="1196">
        <v>12.879329370000001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525</v>
      </c>
      <c r="W133" s="1174"/>
      <c r="X133" s="1174"/>
      <c r="Y133" s="1174"/>
      <c r="Z133" s="1175"/>
      <c r="AA133" s="1176">
        <v>11.7</v>
      </c>
      <c r="AB133" s="1177"/>
      <c r="AC133" s="1177"/>
      <c r="AD133" s="1177"/>
      <c r="AE133" s="1178"/>
      <c r="AF133" s="1176">
        <v>12.3</v>
      </c>
      <c r="AG133" s="1177"/>
      <c r="AH133" s="1177"/>
      <c r="AI133" s="1177"/>
      <c r="AJ133" s="1178"/>
      <c r="AK133" s="1176">
        <v>12.6</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xvZEnlgK9kHFpMEYSwtJPwhQvgEYmnj6bzjvueHupUyFuo/uHCfsQuUc+QChLQaF4BKId/mb3ZGfGbCfGhJfYQ==" saltValue="HknDETklxXw10VYTXbxrU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J80" zoomScaleNormal="85" zoomScaleSheetLayoutView="100" workbookViewId="0">
      <selection activeCell="AD75" sqref="AD75"/>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ZmWgfOXi+I0jnbCrn/t6Z4hy731HhxSGcLclL095ImlUuo+VtAFQS+PweuvyuHzsr52ktwLpkJViGF6zcJl/Zw==" saltValue="d4kE5RSYldR/F2GbaKgT7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46" zoomScale="50" zoomScaleNormal="5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bxR4TwCSAqcFlHA5K4+9IoFTAIfJGU8h6XBgCgsxawy5kba7LMmEkIgPUcpRJdqKmCX3r5z01HzZLDt23SrHQ==" saltValue="o0ePorq0H6d8o0K8zTdSP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8" zoomScale="50" zoomScaleSheetLayoutView="50" workbookViewId="0">
      <selection activeCell="AK40" sqref="AK40:AN40"/>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529</v>
      </c>
      <c r="AP7" s="304"/>
      <c r="AQ7" s="305" t="s">
        <v>530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531</v>
      </c>
      <c r="AQ8" s="311" t="s">
        <v>532</v>
      </c>
      <c r="AR8" s="312" t="s">
        <v>533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534</v>
      </c>
      <c r="AL9" s="1217"/>
      <c r="AM9" s="1217"/>
      <c r="AN9" s="1218"/>
      <c r="AO9" s="313">
        <v>3861277</v>
      </c>
      <c r="AP9" s="313">
        <v>128128</v>
      </c>
      <c r="AQ9" s="314">
        <v>90613</v>
      </c>
      <c r="AR9" s="315">
        <v>41.4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535</v>
      </c>
      <c r="AL10" s="1217"/>
      <c r="AM10" s="1217"/>
      <c r="AN10" s="1218"/>
      <c r="AO10" s="316">
        <v>456086</v>
      </c>
      <c r="AP10" s="316">
        <v>15134</v>
      </c>
      <c r="AQ10" s="317">
        <v>7525</v>
      </c>
      <c r="AR10" s="318">
        <v>101.1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536</v>
      </c>
      <c r="AL11" s="1217"/>
      <c r="AM11" s="1217"/>
      <c r="AN11" s="1218"/>
      <c r="AO11" s="316">
        <v>49192</v>
      </c>
      <c r="AP11" s="316">
        <v>1632</v>
      </c>
      <c r="AQ11" s="317">
        <v>9582</v>
      </c>
      <c r="AR11" s="318">
        <v>-83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537</v>
      </c>
      <c r="AL12" s="1217"/>
      <c r="AM12" s="1217"/>
      <c r="AN12" s="1218"/>
      <c r="AO12" s="316" t="s">
        <v>538</v>
      </c>
      <c r="AP12" s="316" t="s">
        <v>538</v>
      </c>
      <c r="AQ12" s="317">
        <v>1356</v>
      </c>
      <c r="AR12" s="318" t="s">
        <v>538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539</v>
      </c>
      <c r="AL13" s="1217"/>
      <c r="AM13" s="1217"/>
      <c r="AN13" s="1218"/>
      <c r="AO13" s="316" t="s">
        <v>538</v>
      </c>
      <c r="AP13" s="316" t="s">
        <v>538</v>
      </c>
      <c r="AQ13" s="317">
        <v>2</v>
      </c>
      <c r="AR13" s="318" t="s">
        <v>538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540</v>
      </c>
      <c r="AL14" s="1217"/>
      <c r="AM14" s="1217"/>
      <c r="AN14" s="1218"/>
      <c r="AO14" s="316">
        <v>249093</v>
      </c>
      <c r="AP14" s="316">
        <v>8266</v>
      </c>
      <c r="AQ14" s="317">
        <v>4182</v>
      </c>
      <c r="AR14" s="318">
        <v>97.7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541</v>
      </c>
      <c r="AL15" s="1217"/>
      <c r="AM15" s="1217"/>
      <c r="AN15" s="1218"/>
      <c r="AO15" s="316">
        <v>240500</v>
      </c>
      <c r="AP15" s="316">
        <v>7980</v>
      </c>
      <c r="AQ15" s="317">
        <v>2331</v>
      </c>
      <c r="AR15" s="318">
        <v>242.3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542</v>
      </c>
      <c r="AL16" s="1220"/>
      <c r="AM16" s="1220"/>
      <c r="AN16" s="1221"/>
      <c r="AO16" s="316">
        <v>-308804</v>
      </c>
      <c r="AP16" s="316">
        <v>-10247</v>
      </c>
      <c r="AQ16" s="317">
        <v>-8270</v>
      </c>
      <c r="AR16" s="318">
        <v>23.9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186</v>
      </c>
      <c r="AL17" s="1220"/>
      <c r="AM17" s="1220"/>
      <c r="AN17" s="1221"/>
      <c r="AO17" s="316">
        <v>4547344</v>
      </c>
      <c r="AP17" s="316">
        <v>150894</v>
      </c>
      <c r="AQ17" s="317">
        <v>107322</v>
      </c>
      <c r="AR17" s="318">
        <v>40.6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543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544</v>
      </c>
      <c r="AP20" s="324" t="s">
        <v>545</v>
      </c>
      <c r="AQ20" s="325" t="s">
        <v>546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547</v>
      </c>
      <c r="AL21" s="1212"/>
      <c r="AM21" s="1212"/>
      <c r="AN21" s="1213"/>
      <c r="AO21" s="328">
        <v>15.76</v>
      </c>
      <c r="AP21" s="329">
        <v>10.18</v>
      </c>
      <c r="AQ21" s="330">
        <v>5.58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548</v>
      </c>
      <c r="AL22" s="1212"/>
      <c r="AM22" s="1212"/>
      <c r="AN22" s="1213"/>
      <c r="AO22" s="333">
        <v>98.3</v>
      </c>
      <c r="AP22" s="334">
        <v>97.7</v>
      </c>
      <c r="AQ22" s="335">
        <v>0.6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550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551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529</v>
      </c>
      <c r="AP30" s="304"/>
      <c r="AQ30" s="305" t="s">
        <v>530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531</v>
      </c>
      <c r="AQ31" s="311" t="s">
        <v>532</v>
      </c>
      <c r="AR31" s="312" t="s">
        <v>533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552</v>
      </c>
      <c r="AL32" s="1228"/>
      <c r="AM32" s="1228"/>
      <c r="AN32" s="1229"/>
      <c r="AO32" s="343">
        <v>3565700</v>
      </c>
      <c r="AP32" s="343">
        <v>118320</v>
      </c>
      <c r="AQ32" s="344">
        <v>67619</v>
      </c>
      <c r="AR32" s="345">
        <v>75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553</v>
      </c>
      <c r="AL33" s="1228"/>
      <c r="AM33" s="1228"/>
      <c r="AN33" s="1229"/>
      <c r="AO33" s="343" t="s">
        <v>538</v>
      </c>
      <c r="AP33" s="343" t="s">
        <v>538</v>
      </c>
      <c r="AQ33" s="344" t="s">
        <v>538</v>
      </c>
      <c r="AR33" s="345" t="s">
        <v>538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554</v>
      </c>
      <c r="AL34" s="1228"/>
      <c r="AM34" s="1228"/>
      <c r="AN34" s="1229"/>
      <c r="AO34" s="343" t="s">
        <v>538</v>
      </c>
      <c r="AP34" s="343" t="s">
        <v>538</v>
      </c>
      <c r="AQ34" s="344">
        <v>3</v>
      </c>
      <c r="AR34" s="345" t="s">
        <v>538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555</v>
      </c>
      <c r="AL35" s="1228"/>
      <c r="AM35" s="1228"/>
      <c r="AN35" s="1229"/>
      <c r="AO35" s="343">
        <v>898916</v>
      </c>
      <c r="AP35" s="343">
        <v>29829</v>
      </c>
      <c r="AQ35" s="344">
        <v>17835</v>
      </c>
      <c r="AR35" s="345">
        <v>67.2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556</v>
      </c>
      <c r="AL36" s="1228"/>
      <c r="AM36" s="1228"/>
      <c r="AN36" s="1229"/>
      <c r="AO36" s="343">
        <v>21076</v>
      </c>
      <c r="AP36" s="343">
        <v>699</v>
      </c>
      <c r="AQ36" s="344">
        <v>2401</v>
      </c>
      <c r="AR36" s="345">
        <v>-70.900000000000006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557</v>
      </c>
      <c r="AL37" s="1228"/>
      <c r="AM37" s="1228"/>
      <c r="AN37" s="1229"/>
      <c r="AO37" s="343">
        <v>37845</v>
      </c>
      <c r="AP37" s="343">
        <v>1256</v>
      </c>
      <c r="AQ37" s="344">
        <v>732</v>
      </c>
      <c r="AR37" s="345">
        <v>71.599999999999994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558</v>
      </c>
      <c r="AL38" s="1231"/>
      <c r="AM38" s="1231"/>
      <c r="AN38" s="1232"/>
      <c r="AO38" s="346">
        <v>812</v>
      </c>
      <c r="AP38" s="346">
        <v>27</v>
      </c>
      <c r="AQ38" s="347">
        <v>5</v>
      </c>
      <c r="AR38" s="335">
        <v>440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559</v>
      </c>
      <c r="AL39" s="1231"/>
      <c r="AM39" s="1231"/>
      <c r="AN39" s="1232"/>
      <c r="AO39" s="343">
        <v>-204055</v>
      </c>
      <c r="AP39" s="343">
        <v>-6771</v>
      </c>
      <c r="AQ39" s="344">
        <v>-3806</v>
      </c>
      <c r="AR39" s="345">
        <v>77.900000000000006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560</v>
      </c>
      <c r="AL40" s="1228"/>
      <c r="AM40" s="1228"/>
      <c r="AN40" s="1229"/>
      <c r="AO40" s="343">
        <v>-2979547</v>
      </c>
      <c r="AP40" s="343">
        <v>-98870</v>
      </c>
      <c r="AQ40" s="344">
        <v>-59049</v>
      </c>
      <c r="AR40" s="345">
        <v>67.400000000000006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297</v>
      </c>
      <c r="AL41" s="1234"/>
      <c r="AM41" s="1234"/>
      <c r="AN41" s="1235"/>
      <c r="AO41" s="343">
        <v>1340747</v>
      </c>
      <c r="AP41" s="343">
        <v>44490</v>
      </c>
      <c r="AQ41" s="344">
        <v>25740</v>
      </c>
      <c r="AR41" s="345">
        <v>72.8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561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562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563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529</v>
      </c>
      <c r="AN49" s="1224" t="s">
        <v>564</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565</v>
      </c>
      <c r="AO50" s="360" t="s">
        <v>566</v>
      </c>
      <c r="AP50" s="361" t="s">
        <v>567</v>
      </c>
      <c r="AQ50" s="362" t="s">
        <v>568</v>
      </c>
      <c r="AR50" s="363" t="s">
        <v>569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570</v>
      </c>
      <c r="AL51" s="356"/>
      <c r="AM51" s="364">
        <v>4581587</v>
      </c>
      <c r="AN51" s="365">
        <v>141569</v>
      </c>
      <c r="AO51" s="366">
        <v>-13.6</v>
      </c>
      <c r="AP51" s="367">
        <v>87974</v>
      </c>
      <c r="AQ51" s="368">
        <v>5.2</v>
      </c>
      <c r="AR51" s="369">
        <v>-18.8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571</v>
      </c>
      <c r="AM52" s="372">
        <v>2120515</v>
      </c>
      <c r="AN52" s="373">
        <v>65523</v>
      </c>
      <c r="AO52" s="374">
        <v>-28.9</v>
      </c>
      <c r="AP52" s="375">
        <v>48183</v>
      </c>
      <c r="AQ52" s="376">
        <v>-1.2</v>
      </c>
      <c r="AR52" s="377">
        <v>-27.7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572</v>
      </c>
      <c r="AL53" s="356"/>
      <c r="AM53" s="364">
        <v>5338984</v>
      </c>
      <c r="AN53" s="365">
        <v>167162</v>
      </c>
      <c r="AO53" s="366">
        <v>18.100000000000001</v>
      </c>
      <c r="AP53" s="367">
        <v>83280</v>
      </c>
      <c r="AQ53" s="368">
        <v>-5.3</v>
      </c>
      <c r="AR53" s="369">
        <v>23.4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571</v>
      </c>
      <c r="AM54" s="372">
        <v>2500199</v>
      </c>
      <c r="AN54" s="373">
        <v>78280</v>
      </c>
      <c r="AO54" s="374">
        <v>19.5</v>
      </c>
      <c r="AP54" s="375">
        <v>43123</v>
      </c>
      <c r="AQ54" s="376">
        <v>-10.5</v>
      </c>
      <c r="AR54" s="377">
        <v>30</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573</v>
      </c>
      <c r="AL55" s="356"/>
      <c r="AM55" s="364">
        <v>3615967</v>
      </c>
      <c r="AN55" s="365">
        <v>115626</v>
      </c>
      <c r="AO55" s="366">
        <v>-30.8</v>
      </c>
      <c r="AP55" s="367">
        <v>88968</v>
      </c>
      <c r="AQ55" s="368">
        <v>6.8</v>
      </c>
      <c r="AR55" s="369">
        <v>-37.6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571</v>
      </c>
      <c r="AM56" s="372">
        <v>1950895</v>
      </c>
      <c r="AN56" s="373">
        <v>62383</v>
      </c>
      <c r="AO56" s="374">
        <v>-20.3</v>
      </c>
      <c r="AP56" s="375">
        <v>45482</v>
      </c>
      <c r="AQ56" s="376">
        <v>5.5</v>
      </c>
      <c r="AR56" s="377">
        <v>-25.8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574</v>
      </c>
      <c r="AL57" s="356"/>
      <c r="AM57" s="364">
        <v>3826692</v>
      </c>
      <c r="AN57" s="365">
        <v>124859</v>
      </c>
      <c r="AO57" s="366">
        <v>8</v>
      </c>
      <c r="AP57" s="367">
        <v>85173</v>
      </c>
      <c r="AQ57" s="368">
        <v>-4.3</v>
      </c>
      <c r="AR57" s="369">
        <v>12.3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571</v>
      </c>
      <c r="AM58" s="372">
        <v>2122602</v>
      </c>
      <c r="AN58" s="373">
        <v>69257</v>
      </c>
      <c r="AO58" s="374">
        <v>11</v>
      </c>
      <c r="AP58" s="375">
        <v>43913</v>
      </c>
      <c r="AQ58" s="376">
        <v>-3.4</v>
      </c>
      <c r="AR58" s="377">
        <v>14.4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575</v>
      </c>
      <c r="AL59" s="356"/>
      <c r="AM59" s="364">
        <v>2733321</v>
      </c>
      <c r="AN59" s="365">
        <v>90700</v>
      </c>
      <c r="AO59" s="366">
        <v>-27.4</v>
      </c>
      <c r="AP59" s="367">
        <v>94081</v>
      </c>
      <c r="AQ59" s="368">
        <v>10.5</v>
      </c>
      <c r="AR59" s="369">
        <v>-37.9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571</v>
      </c>
      <c r="AM60" s="372">
        <v>2017093</v>
      </c>
      <c r="AN60" s="373">
        <v>66933</v>
      </c>
      <c r="AO60" s="374">
        <v>-3.4</v>
      </c>
      <c r="AP60" s="375">
        <v>48949</v>
      </c>
      <c r="AQ60" s="376">
        <v>11.5</v>
      </c>
      <c r="AR60" s="377">
        <v>-14.9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576</v>
      </c>
      <c r="AL61" s="378"/>
      <c r="AM61" s="379">
        <v>4019310</v>
      </c>
      <c r="AN61" s="380">
        <v>127983</v>
      </c>
      <c r="AO61" s="381">
        <v>-9.1</v>
      </c>
      <c r="AP61" s="382">
        <v>87895</v>
      </c>
      <c r="AQ61" s="383">
        <v>2.6</v>
      </c>
      <c r="AR61" s="369">
        <v>-11.7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571</v>
      </c>
      <c r="AM62" s="372">
        <v>2142261</v>
      </c>
      <c r="AN62" s="373">
        <v>68475</v>
      </c>
      <c r="AO62" s="374">
        <v>-4.4000000000000004</v>
      </c>
      <c r="AP62" s="375">
        <v>45930</v>
      </c>
      <c r="AQ62" s="376">
        <v>0.4</v>
      </c>
      <c r="AR62" s="377">
        <v>-4.8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akcSFIp9SW92X+3ZNwj1IERD5wK9nZ1LBS5wGh0ALs94PwSZOQEsammQNkLA3OLPABbNFBiSi7vP3pHb7NgI2A==" saltValue="7ZvyKLTiE/EF0cFHlcbml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9" zoomScale="50" zoomScaleNormal="50" zoomScaleSheetLayoutView="55" workbookViewId="0">
      <selection activeCell="AB116" sqref="AB116"/>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578</v>
      </c>
    </row>
    <row r="120" spans="125:125" ht="13.5" hidden="1" customHeight="1" x14ac:dyDescent="0.15"/>
    <row r="121" spans="125:125" ht="13.5" hidden="1" customHeight="1" x14ac:dyDescent="0.15">
      <c r="DU121" s="291"/>
    </row>
  </sheetData>
  <sheetProtection algorithmName="SHA-512" hashValue="WwQu2BrGk8jnO0n6uQYsnawJPBdpPAE7styiN++uCkpHw4/iAPvaIPRaoPCYv9C8Ky7tKQz2NobRbQuXl+Q1qg==" saltValue="M4Jbi8WmyIjKKn1iwElz2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0" zoomScaleNormal="50" zoomScaleSheetLayoutView="55" workbookViewId="0">
      <selection activeCell="AP116" sqref="AP116"/>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579</v>
      </c>
    </row>
  </sheetData>
  <sheetProtection algorithmName="SHA-512" hashValue="RTAJHkjvhXs3yzUi4xXFFYIn3GSzwNX6fdCjoiiIgDCOuaoQuCl3XMfraN9Ac8c9JYZpbnUQCFCxTuob83vRLw==" saltValue="+fQnaMflRMRj7sEIfOFie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0" zoomScaleNormal="50" zoomScaleSheetLayoutView="100" workbookViewId="0">
      <selection activeCell="P49" sqref="P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580</v>
      </c>
      <c r="G46" s="8" t="s">
        <v>581</v>
      </c>
      <c r="H46" s="8" t="s">
        <v>582</v>
      </c>
      <c r="I46" s="8" t="s">
        <v>583</v>
      </c>
      <c r="J46" s="9" t="s">
        <v>584</v>
      </c>
    </row>
    <row r="47" spans="2:10" ht="57.75" customHeight="1" x14ac:dyDescent="0.15">
      <c r="B47" s="10"/>
      <c r="C47" s="1236" t="s">
        <v>3</v>
      </c>
      <c r="D47" s="1236"/>
      <c r="E47" s="1237"/>
      <c r="F47" s="11">
        <v>18.489999999999998</v>
      </c>
      <c r="G47" s="12">
        <v>19.18</v>
      </c>
      <c r="H47" s="12">
        <v>21.57</v>
      </c>
      <c r="I47" s="12">
        <v>7.84</v>
      </c>
      <c r="J47" s="13">
        <v>7.2</v>
      </c>
    </row>
    <row r="48" spans="2:10" ht="57.75" customHeight="1" x14ac:dyDescent="0.15">
      <c r="B48" s="14"/>
      <c r="C48" s="1238" t="s">
        <v>4</v>
      </c>
      <c r="D48" s="1238"/>
      <c r="E48" s="1239"/>
      <c r="F48" s="15">
        <v>3.92</v>
      </c>
      <c r="G48" s="16">
        <v>4.2300000000000004</v>
      </c>
      <c r="H48" s="16">
        <v>2.99</v>
      </c>
      <c r="I48" s="16">
        <v>5.3</v>
      </c>
      <c r="J48" s="17">
        <v>5.27</v>
      </c>
    </row>
    <row r="49" spans="2:10" ht="57.75" customHeight="1" thickBot="1" x14ac:dyDescent="0.2">
      <c r="B49" s="18"/>
      <c r="C49" s="1240" t="s">
        <v>5</v>
      </c>
      <c r="D49" s="1240"/>
      <c r="E49" s="1241"/>
      <c r="F49" s="19">
        <v>1.47</v>
      </c>
      <c r="G49" s="20" t="s">
        <v>585</v>
      </c>
      <c r="H49" s="20">
        <v>0.54</v>
      </c>
      <c r="I49" s="20" t="s">
        <v>586</v>
      </c>
      <c r="J49" s="21" t="s">
        <v>587</v>
      </c>
    </row>
    <row r="50" spans="2:10" ht="13.5" customHeight="1" x14ac:dyDescent="0.15"/>
  </sheetData>
  <sheetProtection algorithmName="SHA-512" hashValue="eSWSCrjbeLHo0OtXBsp88R0+bxwMdgil0MVwu/2KS4+Faef1q/lz3ckNdTLxuXRmUIV9K4tAxKjLzBRXXPqBbQ==" saltValue="73dh137s5RO4Ta3+1IMs9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2021-10-19T23:38:20Z</cp:lastPrinted>
  <dcterms:created xsi:type="dcterms:W3CDTF">2021-02-05T03:54:20Z</dcterms:created>
  <dcterms:modified xsi:type="dcterms:W3CDTF">2021-10-19T23:38:36Z</dcterms:modified>
  <cp:category/>
</cp:coreProperties>
</file>