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ote③\311 調査物（毎年）\財政状況資料集（財政比較分析表）\令和4年度決算\R060325財政状況資料集（令和４年度決算分）の公表について（ご案内）\"/>
    </mc:Choice>
  </mc:AlternateContent>
  <bookViews>
    <workbookView xWindow="0" yWindow="0" windowWidth="20490" windowHeight="730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<sst xmlns="http://schemas.openxmlformats.org/spreadsheetml/2006/main" count="1018" uniqueCount="627">
  <si>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</si>
  <si>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</si>
  <si>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</si>
  <si>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</si>
  <si>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</si>
  <si>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</si>
  <si>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</si>
  <si>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</si>
  <si>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</si>
  <si>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</si>
  <si>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</si>
  <si>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</si>
  <si>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</si>
  <si>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</si>
  <si>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</si>
  <si>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</si>
  <si>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</si>
  <si>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</si>
  <si>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</si>
  <si>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</si>
  <si>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</si>
  <si>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</si>
  <si>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</si>
  <si>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</si>
  <si>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</si>
  <si>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</si>
  <si>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</si>
  <si>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</si>
  <si>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</si>
  <si>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</si>
  <si>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</si>
  <si>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</si>
  <si>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</si>
  <si>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</si>
  <si>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</si>
  <si>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</si>
  <si>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</si>
  <si>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</si>
  <si>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</si>
  <si>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</si>
  <si>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</si>
  <si>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</si>
  <si>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</si>
  <si>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</si>
  <si>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</si>
  <si>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</si>
  <si>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</si>
  <si>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</si>
  <si>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</si>
  <si>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</si>
  <si>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</si>
  <si>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</si>
  <si>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</si>
  <si>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</si>
  <si>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</si>
  <si>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</si>
  <si>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</si>
  <si>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</si>
  <si>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</si>
  <si>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</si>
  <si>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</si>
  <si>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</si>
  <si>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</si>
  <si>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</si>
  <si>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</si>
  <si>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</si>
  <si>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</si>
  <si>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</si>
  <si>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</si>
  <si>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</si>
  <si>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</si>
  <si>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</si>
  <si>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</si>
  <si>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</si>
  <si>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</si>
  <si>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</si>
  <si>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</si>
  <si>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</si>
  <si>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</si>
  <si>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</si>
  <si>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</si>
  <si>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</si>
  <si>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</si>
  <si>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</si>
  <si>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</si>
  <si>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</si>
  <si>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</si>
  <si>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</si>
  <si>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</si>
  <si>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</si>
  <si>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</si>
  <si>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</si>
  <si>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</si>
  <si>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</si>
  <si>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</si>
  <si>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</si>
  <si>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</si>
  <si>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</si>
  <si>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</si>
  <si>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</si>
  <si>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</si>
  <si>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</si>
  <si>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</si>
  <si>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</si>
  <si>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</si>
  <si>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</si>
  <si>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</si>
  <si>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</si>
  <si>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</si>
  <si>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</si>
  <si>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</si>
  <si>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</si>
  <si>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</si>
  <si>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</si>
  <si>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</si>
  <si>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</si>
  <si>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</si>
  <si>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</si>
  <si>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</si>
  <si>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</si>
  <si>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</si>
  <si>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</si>
  <si>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</si>
  <si>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</si>
  <si>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</si>
  <si>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</si>
  <si>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</si>
  <si>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</si>
  <si>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</si>
  <si>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</si>
  <si>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</si>
  <si>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</si>
  <si>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</si>
  <si>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</si>
  <si>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</si>
  <si>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</si>
  <si>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</si>
  <si>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</si>
  <si>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</si>
  <si>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</si>
  <si>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</si>
  <si>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</si>
  <si>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</si>
  <si>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</si>
  <si>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</si>
  <si>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</si>
  <si>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</si>
  <si>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</si>
  <si>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</si>
  <si>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</si>
  <si>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</si>
  <si>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</si>
  <si>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</si>
  <si>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</si>
  <si>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</si>
  <si>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</si>
  <si>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</si>
  <si>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</si>
  <si>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</si>
  <si>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</si>
  <si>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</si>
  <si>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</si>
  <si>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</si>
  <si>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</si>
  <si>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</si>
  <si>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</si>
  <si>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</si>
  <si>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</si>
  <si>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</si>
  <si>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</si>
  <si>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</si>
  <si>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</si>
  <si>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</si>
  <si>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</si>
  <si>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</si>
  <si>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</si>
  <si>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</si>
  <si>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</si>
  <si>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</si>
  <si>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</si>
  <si>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</si>
  <si>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</si>
  <si>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</si>
  <si>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</si>
  <si>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</si>
  <si>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</si>
  <si>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</si>
  <si>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</si>
  <si>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</si>
  <si>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</si>
  <si>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</si>
  <si>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</si>
  <si>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</si>
  <si>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</si>
  <si>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</si>
  <si>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</si>
  <si>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</si>
  <si>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</si>
  <si>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</si>
  <si>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</si>
  <si>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</si>
  <si>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</si>
  <si>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</si>
  <si>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</si>
  <si>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</si>
  <si>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</si>
  <si>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</si>
  <si>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</si>
  <si>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</si>
  <si>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</si>
  <si>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</si>
  <si>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</si>
  <si>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</si>
  <si>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</si>
  <si>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</si>
  <si>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</si>
  <si>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</si>
  <si>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</si>
  <si>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</si>
  <si>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</si>
  <si>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</si>
  <si>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岡山県高梁市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</si>
  <si>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</si>
  <si>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</si>
  <si>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</si>
  <si>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</si>
  <si>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</si>
  <si>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</si>
  <si>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</si>
  <si>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</si>
  <si>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</si>
  <si>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</si>
  <si>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</si>
  <si>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</si>
  <si>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</si>
  <si>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</si>
  <si>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</si>
  <si>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</si>
  <si>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</si>
  <si>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</si>
  <si>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</si>
  <si>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</si>
  <si>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</si>
  <si>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</si>
  <si>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</si>
  <si>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</si>
  <si>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</si>
  <si>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</si>
  <si>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</si>
  <si>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</si>
  <si>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</si>
  <si>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</si>
  <si>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</si>
  <si>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</si>
  <si>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</si>
  <si>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</si>
  <si>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</si>
  <si>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</si>
  <si>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</si>
  <si>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</si>
  <si>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</si>
  <si>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</si>
  <si>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</si>
  <si>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</si>
  <si>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</si>
  <si>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</si>
  <si>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</si>
  <si>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</si>
  <si>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</si>
  <si>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</si>
  <si>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</si>
  <si>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</si>
  <si>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</si>
  <si>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</si>
  <si>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</si>
  <si>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</si>
  <si>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</si>
  <si>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</si>
  <si>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</si>
  <si>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</si>
  <si>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</si>
  <si>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</si>
  <si>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</si>
  <si>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</si>
  <si>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</si>
  <si>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</si>
  <si>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</si>
  <si>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</si>
  <si>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</si>
  <si>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</si>
  <si>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</si>
  <si>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</si>
  <si>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</si>
  <si>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</si>
  <si>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</si>
  <si>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</si>
  <si>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</si>
  <si>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</si>
  <si>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</si>
  <si>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</si>
  <si>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</si>
  <si>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</si>
  <si>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</si>
  <si>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</si>
  <si>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</si>
  <si>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</si>
  <si>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</si>
  <si>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</si>
  <si>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</si>
  <si>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</si>
  <si>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</si>
  <si>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</si>
  <si>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</si>
  <si>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</si>
  <si>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</si>
  <si>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</si>
  <si>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</si>
  <si>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</si>
  <si>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</si>
  <si>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</si>
  <si>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</si>
  <si>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</si>
  <si>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</si>
  <si>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</si>
  <si>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</si>
  <si>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</si>
  <si>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</si>
  <si>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</si>
  <si>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</si>
  <si>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</si>
  <si>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</si>
  <si>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</si>
  <si>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</si>
  <si>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</si>
  <si>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</si>
  <si>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</si>
  <si>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</si>
  <si>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</si>
  <si>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</si>
  <si>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</si>
  <si>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</si>
  <si>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</si>
  <si>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</si>
  <si>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</si>
  <si>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</si>
  <si>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</si>
  <si>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</si>
  <si>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</si>
  <si>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</si>
  <si>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</si>
  <si>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</si>
  <si>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</si>
  <si>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</si>
  <si>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</si>
  <si>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</si>
  <si>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</si>
  <si>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</si>
  <si>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</si>
  <si>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</si>
  <si>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</si>
  <si>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</si>
  <si>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</si>
  <si>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</si>
  <si>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</si>
  <si>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</si>
  <si>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</si>
  <si>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</si>
  <si>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</si>
  <si>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</si>
  <si>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</si>
  <si>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</si>
  <si>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</si>
  <si>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</si>
  <si>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</si>
  <si>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岡山県高梁市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</si>
  <si>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</si>
  <si>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</si>
  <si>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</si>
  <si>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</si>
  <si>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</si>
  <si>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</si>
  <si>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</si>
  <si>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</si>
  <si>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</si>
  <si>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</si>
  <si>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</si>
  <si>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</si>
  <si>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</si>
  <si>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</si>
  <si>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</si>
  <si>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</si>
  <si>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</si>
  <si>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</si>
  <si>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</si>
  <si>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</si>
  <si>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</si>
  <si>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t>
    <phoneticPr fontId="5"/>
  </si>
  <si>
    <t>高梁市養護老人ホーム特別会計</t>
    <phoneticPr fontId="5"/>
  </si>
  <si>
    <t>-</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</si>
  <si>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</si>
  <si>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</si>
  <si>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</si>
  <si>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</si>
  <si>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</si>
  <si>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</si>
  <si>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</si>
  <si>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</si>
  <si>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</si>
  <si>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</si>
  <si>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</si>
  <si>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</si>
  <si>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</si>
  <si>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</si>
  <si>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</si>
  <si>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</si>
  <si>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</si>
  <si>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</si>
  <si>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t>
    <phoneticPr fontId="5"/>
  </si>
  <si>
    <t>高梁市水道事業特別会計</t>
    <phoneticPr fontId="5"/>
  </si>
  <si>
    <t>法適用企業</t>
    <phoneticPr fontId="5"/>
  </si>
  <si>
    <t>高梁市国民健康保険成羽病院事業会計</t>
    <phoneticPr fontId="5"/>
  </si>
  <si>
    <t>高梁市下水道事業特別会計</t>
    <phoneticPr fontId="5"/>
  </si>
  <si>
    <t>高梁市地域開発事業特別会計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</si>
  <si>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</si>
  <si>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</si>
  <si>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</si>
  <si>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</si>
  <si>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</si>
  <si>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</si>
  <si>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</si>
  <si>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</si>
  <si>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</si>
  <si>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</si>
  <si>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</si>
  <si>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</si>
  <si>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</si>
  <si>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</si>
  <si>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</si>
  <si>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</si>
  <si>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</si>
  <si>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</si>
  <si>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</si>
  <si>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</si>
  <si>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</si>
  <si>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</si>
  <si>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</si>
  <si>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</si>
  <si>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</si>
  <si>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</si>
  <si>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</si>
  <si>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</si>
  <si>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</si>
  <si>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</si>
  <si>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</si>
  <si>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</si>
  <si>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</si>
  <si>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</si>
  <si>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</si>
  <si>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</si>
  <si>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</si>
  <si>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</si>
  <si>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</si>
  <si>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</si>
  <si>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</si>
  <si>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</si>
  <si>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</si>
  <si>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</si>
  <si>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</si>
  <si>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</si>
  <si>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</si>
  <si>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</si>
  <si>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</si>
  <si>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</si>
  <si>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</si>
  <si>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</si>
  <si>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</si>
  <si>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</si>
  <si>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</si>
  <si>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</si>
  <si>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</si>
  <si>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</si>
  <si>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</si>
  <si>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</si>
  <si>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</si>
  <si>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</si>
  <si>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</si>
  <si>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</si>
  <si>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高梁市下水道事業特別会計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</si>
  <si>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</si>
  <si>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</si>
  <si>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</si>
  <si>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</si>
  <si>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高梁市水道事業特別会計</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</si>
  <si>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</si>
  <si>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</si>
  <si>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</si>
  <si>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</si>
  <si>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高梁市国民健康保険成羽病院事業会計</t>
    <phoneticPr fontId="5"/>
  </si>
  <si>
    <t>(Ｆ)</t>
    <phoneticPr fontId="5"/>
  </si>
  <si>
    <t>高梁市介護保険特別会計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</si>
  <si>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</si>
  <si>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</si>
  <si>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</si>
  <si>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</si>
  <si>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</si>
  <si>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</si>
  <si>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</si>
  <si>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</si>
  <si>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</si>
  <si>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</si>
  <si>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</si>
  <si>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</si>
  <si>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</si>
  <si>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</si>
  <si>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</si>
  <si>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</si>
  <si>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</si>
  <si>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</si>
  <si>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</si>
  <si>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</si>
  <si>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</si>
  <si>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</si>
  <si>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</si>
  <si>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</si>
  <si>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</si>
  <si>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</si>
  <si>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</si>
  <si>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</si>
  <si>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</si>
  <si>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</si>
  <si>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</si>
  <si>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</si>
  <si>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</si>
  <si>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</si>
  <si>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</si>
  <si>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</si>
  <si>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</si>
  <si>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</si>
  <si>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</si>
  <si>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</si>
  <si>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</si>
  <si>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</si>
  <si>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</si>
  <si>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</si>
  <si>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</si>
  <si>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</si>
  <si>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</si>
  <si>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</si>
  <si>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</si>
  <si>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</si>
  <si>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</si>
  <si>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</si>
  <si>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</si>
  <si>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</si>
  <si>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</si>
  <si>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</si>
  <si>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</si>
  <si>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</si>
  <si>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</si>
  <si>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</si>
  <si>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</si>
  <si>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</si>
  <si>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</si>
  <si>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</si>
  <si>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</si>
  <si>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</si>
  <si>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</si>
  <si>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</si>
  <si>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</si>
  <si>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</si>
  <si>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</si>
  <si>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</si>
  <si>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</si>
  <si>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</si>
  <si>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</si>
  <si>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</si>
  <si>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</si>
  <si>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</si>
  <si>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</si>
  <si>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</si>
  <si>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</si>
  <si>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</si>
  <si>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</si>
  <si>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</si>
  <si>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</si>
  <si>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</si>
  <si>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</si>
  <si>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</si>
  <si>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</si>
  <si>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</si>
  <si>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</si>
  <si>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</si>
  <si>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11.61</t>
  </si>
  <si>
    <t>▲ 0.93</t>
  </si>
  <si>
    <t>高梁市国民健康保険成羽病院事業会計</t>
  </si>
  <si>
    <t>高梁市水道事業特別会計</t>
  </si>
  <si>
    <t>一般会計</t>
  </si>
  <si>
    <t>高梁市介護保険特別会計</t>
  </si>
  <si>
    <t>高梁市下水道事業特別会計</t>
  </si>
  <si>
    <t>高梁市国民健康保険特別会計</t>
  </si>
  <si>
    <t>高梁市地域開発事業特別会計</t>
  </si>
  <si>
    <t>高梁市後期高齢者医療特別会計</t>
  </si>
  <si>
    <t>その他会計（赤字）</t>
  </si>
  <si>
    <t>▲ 0.51</t>
  </si>
  <si>
    <t>その他会計（黒字）</t>
  </si>
  <si>
    <t>（百万円）</t>
    <phoneticPr fontId="5"/>
  </si>
  <si>
    <t>H30</t>
    <phoneticPr fontId="5"/>
  </si>
  <si>
    <t>R01</t>
    <phoneticPr fontId="5"/>
  </si>
  <si>
    <t>R02</t>
    <phoneticPr fontId="5"/>
  </si>
  <si>
    <t>R03</t>
    <phoneticPr fontId="5"/>
  </si>
  <si>
    <t>R04</t>
    <phoneticPr fontId="5"/>
  </si>
  <si>
    <t>-</t>
    <phoneticPr fontId="2"/>
  </si>
  <si>
    <t>高梁地域事務組合</t>
    <rPh sb="0" eb="2">
      <t>タカハシ</t>
    </rPh>
    <rPh sb="2" eb="4">
      <t>チイキ</t>
    </rPh>
    <rPh sb="4" eb="6">
      <t>ジム</t>
    </rPh>
    <rPh sb="6" eb="8">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</si>
  <si>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</si>
  <si>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</si>
  <si>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</si>
  <si>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</si>
  <si>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</si>
  <si>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</si>
  <si>
    <t>岡山県市町村税整理組合</t>
    <rPh sb="0" eb="3">
      <t>オカヤマケン</t>
    </rPh>
    <rPh sb="3" eb="5">
      <t>シチョウ</t>
    </rPh>
    <rPh sb="5" eb="7">
      <t>ソンゼイ</t>
    </rPh>
    <rPh sb="7" eb="9">
      <t>セイリ</t>
    </rPh>
    <rPh sb="9" eb="11">
      <t>クミアイ</t>
    </rPh>
    <phoneticPr fontId="2"/>
  </si>
  <si>
    <t>成羽町美術振興財団</t>
    <phoneticPr fontId="2"/>
  </si>
  <si>
    <t>復興基金</t>
    <rPh sb="0" eb="2">
      <t>フッコウ</t>
    </rPh>
    <rPh sb="2" eb="4">
      <t>キキン</t>
    </rPh>
    <phoneticPr fontId="2"/>
  </si>
  <si>
    <t>-</t>
    <phoneticPr fontId="2"/>
  </si>
  <si>
    <t>地域振興基金</t>
    <rPh sb="0" eb="2">
      <t>チイキ</t>
    </rPh>
    <rPh sb="2" eb="4">
      <t>シンコウ</t>
    </rPh>
    <rPh sb="4" eb="6">
      <t>キキン</t>
    </rPh>
    <phoneticPr fontId="2"/>
  </si>
  <si>
    <t>文化振興基金</t>
    <rPh sb="0" eb="2">
      <t>ブンカ</t>
    </rPh>
    <rPh sb="2" eb="4">
      <t>シンコウ</t>
    </rPh>
    <rPh sb="4" eb="6">
      <t>キキン</t>
    </rPh>
    <phoneticPr fontId="2"/>
  </si>
  <si>
    <t>開発事業基金</t>
    <rPh sb="0" eb="2">
      <t>カイハツ</t>
    </rPh>
    <rPh sb="2" eb="4">
      <t>ジギョウ</t>
    </rPh>
    <rPh sb="4" eb="6">
      <t>キキン</t>
    </rPh>
    <phoneticPr fontId="5"/>
  </si>
  <si>
    <t>福祉基金</t>
    <rPh sb="0" eb="2">
      <t>フクシ</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</si>
</sst>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D689-44AA-86F3-4AB5F0E553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124859</c:v>
                </c:pt>
                <c:pt idx="1">
                  <c:v>90700</c:v>
                </c:pt>
                <c:pt idx="2">
                  <c:v>108013</c:v>
                </c:pt>
                <c:pt idx="3">
                  <c:v>126232</c:v>
                </c:pt>
                <c:pt idx="4">
                  <c:v>133519</c:v>
                </c:pt>
              </c:numCache>
            </c:numRef>
          </c:val>
          <c:smooth val="0"/>
          <c:extLst>
            <c:ext xmlns:c16="http://schemas.microsoft.com/office/drawing/2014/chart" uri="{C3380CC4-5D6E-409C-BE32-E72D297353CC}">
              <c16:uniqueId val="{00000001-D689-44AA-86F3-4AB5F0E553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c:v>
                </c:pt>
                <c:pt idx="1">
                  <c:v>5.27</c:v>
                </c:pt>
                <c:pt idx="2">
                  <c:v>5.18</c:v>
                </c:pt>
                <c:pt idx="3">
                  <c:v>6</c:v>
                </c:pt>
                <c:pt idx="4">
                  <c:v>5.37</c:v>
                </c:pt>
              </c:numCache>
            </c:numRef>
          </c:val>
          <c:extLst>
            <c:ext xmlns:c16="http://schemas.microsoft.com/office/drawing/2014/chart" uri="{C3380CC4-5D6E-409C-BE32-E72D297353CC}">
              <c16:uniqueId val="{00000000-5399-4A6E-A0FD-A05AD953D6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7.84</c:v>
                </c:pt>
                <c:pt idx="1">
                  <c:v>7.2</c:v>
                </c:pt>
                <c:pt idx="2">
                  <c:v>8.9</c:v>
                </c:pt>
                <c:pt idx="3">
                  <c:v>10.56</c:v>
                </c:pt>
                <c:pt idx="4">
                  <c:v>12.39</c:v>
                </c:pt>
              </c:numCache>
            </c:numRef>
          </c:val>
          <c:extLst>
            <c:ext xmlns:c16="http://schemas.microsoft.com/office/drawing/2014/chart" uri="{C3380CC4-5D6E-409C-BE32-E72D297353CC}">
              <c16:uniqueId val="{00000001-5399-4A6E-A0FD-A05AD953D6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-11.61</c:v>
                </c:pt>
                <c:pt idx="1">
                  <c:v>-0.93</c:v>
                </c:pt>
                <c:pt idx="2">
                  <c:v>1.8</c:v>
                </c:pt>
                <c:pt idx="3">
                  <c:v>3.19</c:v>
                </c:pt>
                <c:pt idx="4">
                  <c:v>0.7</c:v>
                </c:pt>
              </c:numCache>
            </c:numRef>
          </c:val>
          <c:smooth val="0"/>
          <c:extLst>
            <c:ext xmlns:c16="http://schemas.microsoft.com/office/drawing/2014/chart" uri="{C3380CC4-5D6E-409C-BE32-E72D297353CC}">
              <c16:uniqueId val="{00000002-5399-4A6E-A0FD-A05AD953D6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0.06</c:v>
                </c:pt>
                <c:pt idx="4">
                  <c:v>#N/A</c:v>
                </c:pt>
                <c:pt idx="5">
                  <c:v>0.01</c:v>
                </c:pt>
                <c:pt idx="6">
                  <c:v>#N/A</c:v>
                </c:pt>
                <c:pt idx="7">
                  <c:v>0</c:v>
                </c:pt>
                <c:pt idx="8">
                  <c:v>#N/A</c:v>
                </c:pt>
                <c:pt idx="9">
                  <c:v>0</c:v>
                </c:pt>
              </c:numCache>
            </c:numRef>
          </c:val>
          <c:extLst>
            <c:ext xmlns:c16="http://schemas.microsoft.com/office/drawing/2014/chart" uri="{C3380CC4-5D6E-409C-BE32-E72D297353CC}">
              <c16:uniqueId val="{00000000-A86C-4E9E-BD4E-E529791C76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0.51</c:v>
                </c:pt>
                <c:pt idx="1">
                  <c:v>#N/A</c:v>
                </c:pt>
                <c:pt idx="2">
                  <c:v>0.51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A86C-4E9E-BD4E-E529791C764B}"/>
            </c:ext>
          </c:extLst>
        </c:ser>
        <c:ser>
          <c:idx val="2"/>
          <c:order val="2"/>
          <c:tx>
            <c:strRef>
              <c:f>データシート!$A$29</c:f>
              <c:strCache>
                <c:ptCount val="1"/>
                <c:pt idx="0">
                  <c:v>高梁市後期高齢者医療特別会計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A86C-4E9E-BD4E-E529791C764B}"/>
            </c:ext>
          </c:extLst>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0.23</c:v>
                </c:pt>
                <c:pt idx="4">
                  <c:v>#N/A</c:v>
                </c:pt>
                <c:pt idx="5">
                  <c:v>0.03</c:v>
                </c:pt>
                <c:pt idx="6">
                  <c:v>#N/A</c:v>
                </c:pt>
                <c:pt idx="7">
                  <c:v>0.02</c:v>
                </c:pt>
                <c:pt idx="8">
                  <c:v>#N/A</c:v>
                </c:pt>
                <c:pt idx="9">
                  <c:v>0.02</c:v>
                </c:pt>
              </c:numCache>
            </c:numRef>
          </c:val>
          <c:extLst>
            <c:ext xmlns:c16="http://schemas.microsoft.com/office/drawing/2014/chart" uri="{C3380CC4-5D6E-409C-BE32-E72D297353CC}">
              <c16:uniqueId val="{00000003-A86C-4E9E-BD4E-E529791C764B}"/>
            </c:ext>
          </c:extLst>
        </c:ser>
        <c:ser>
          <c:idx val="4"/>
          <c:order val="4"/>
          <c:tx>
            <c:strRef>
              <c:f>データシート!$A$31</c:f>
              <c:strCache>
                <c:ptCount val="1"/>
                <c:pt idx="0">
                  <c:v>高梁市国民健康保険特別会計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0.59</c:v>
                </c:pt>
                <c:pt idx="2">
                  <c:v>#N/A</c:v>
                </c:pt>
                <c:pt idx="3">
                  <c:v>0.69</c:v>
                </c:pt>
                <c:pt idx="4">
                  <c:v>#N/A</c:v>
                </c:pt>
                <c:pt idx="5">
                  <c:v>0.87</c:v>
                </c:pt>
                <c:pt idx="6">
                  <c:v>#N/A</c:v>
                </c:pt>
                <c:pt idx="7">
                  <c:v>0.3</c:v>
                </c:pt>
                <c:pt idx="8">
                  <c:v>#N/A</c:v>
                </c:pt>
                <c:pt idx="9">
                  <c:v>0.47</c:v>
                </c:pt>
              </c:numCache>
            </c:numRef>
          </c:val>
          <c:extLst>
            <c:ext xmlns:c16="http://schemas.microsoft.com/office/drawing/2014/chart" uri="{C3380CC4-5D6E-409C-BE32-E72D297353CC}">
              <c16:uniqueId val="{00000004-A86C-4E9E-BD4E-E529791C764B}"/>
            </c:ext>
          </c:extLst>
        </c:ser>
        <c:ser>
          <c:idx val="5"/>
          <c:order val="5"/>
          <c:tx>
            <c:strRef>
              <c:f>データシート!$A$32</c:f>
              <c:strCache>
                <c:ptCount val="1"/>
                <c:pt idx="0">
                  <c:v>高梁市下水道事業特別会計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0.45</c:v>
                </c:pt>
                <c:pt idx="4">
                  <c:v>#N/A</c:v>
                </c:pt>
                <c:pt idx="5">
                  <c:v>0.67</c:v>
                </c:pt>
                <c:pt idx="6">
                  <c:v>#N/A</c:v>
                </c:pt>
                <c:pt idx="7">
                  <c:v>0.53</c:v>
                </c:pt>
                <c:pt idx="8">
                  <c:v>#N/A</c:v>
                </c:pt>
                <c:pt idx="9">
                  <c:v>0.74</c:v>
                </c:pt>
              </c:numCache>
            </c:numRef>
          </c:val>
          <c:extLst>
            <c:ext xmlns:c16="http://schemas.microsoft.com/office/drawing/2014/chart" uri="{C3380CC4-5D6E-409C-BE32-E72D297353CC}">
              <c16:uniqueId val="{00000005-A86C-4E9E-BD4E-E529791C764B}"/>
            </c:ext>
          </c:extLst>
        </c:ser>
        <c:ser>
          <c:idx val="6"/>
          <c:order val="6"/>
          <c:tx>
            <c:strRef>
              <c:f>データシート!$A$33</c:f>
              <c:strCache>
                <c:ptCount val="1"/>
                <c:pt idx="0">
                  <c:v>高梁市介護保険特別会計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0.43</c:v>
                </c:pt>
                <c:pt idx="4">
                  <c:v>#N/A</c:v>
                </c:pt>
                <c:pt idx="5">
                  <c:v>0.24</c:v>
                </c:pt>
                <c:pt idx="6">
                  <c:v>#N/A</c:v>
                </c:pt>
                <c:pt idx="7">
                  <c:v>0.61</c:v>
                </c:pt>
                <c:pt idx="8">
                  <c:v>#N/A</c:v>
                </c:pt>
                <c:pt idx="9">
                  <c:v>1.6</c:v>
                </c:pt>
              </c:numCache>
            </c:numRef>
          </c:val>
          <c:extLst>
            <c:ext xmlns:c16="http://schemas.microsoft.com/office/drawing/2014/chart" uri="{C3380CC4-5D6E-409C-BE32-E72D297353CC}">
              <c16:uniqueId val="{00000006-A86C-4E9E-BD4E-E529791C764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5.79</c:v>
                </c:pt>
                <c:pt idx="2">
                  <c:v>#N/A</c:v>
                </c:pt>
                <c:pt idx="3">
                  <c:v>5.77</c:v>
                </c:pt>
                <c:pt idx="4">
                  <c:v>#N/A</c:v>
                </c:pt>
                <c:pt idx="5">
                  <c:v>5.16</c:v>
                </c:pt>
                <c:pt idx="6">
                  <c:v>#N/A</c:v>
                </c:pt>
                <c:pt idx="7">
                  <c:v>5.99</c:v>
                </c:pt>
                <c:pt idx="8">
                  <c:v>#N/A</c:v>
                </c:pt>
                <c:pt idx="9">
                  <c:v>5.36</c:v>
                </c:pt>
              </c:numCache>
            </c:numRef>
          </c:val>
          <c:extLst>
            <c:ext xmlns:c16="http://schemas.microsoft.com/office/drawing/2014/chart" uri="{C3380CC4-5D6E-409C-BE32-E72D297353CC}">
              <c16:uniqueId val="{00000007-A86C-4E9E-BD4E-E529791C764B}"/>
            </c:ext>
          </c:extLst>
        </c:ser>
        <c:ser>
          <c:idx val="8"/>
          <c:order val="8"/>
          <c:tx>
            <c:strRef>
              <c:f>データシート!$A$35</c:f>
              <c:strCache>
                <c:ptCount val="1"/>
                <c:pt idx="0">
                  <c:v>高梁市水道事業特別会計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c:v>
                </c:pt>
                <c:pt idx="2">
                  <c:v>#N/A</c:v>
                </c:pt>
                <c:pt idx="3">
                  <c:v>5.59</c:v>
                </c:pt>
                <c:pt idx="4">
                  <c:v>#N/A</c:v>
                </c:pt>
                <c:pt idx="5">
                  <c:v>5.46</c:v>
                </c:pt>
                <c:pt idx="6">
                  <c:v>#N/A</c:v>
                </c:pt>
                <c:pt idx="7">
                  <c:v>5.27</c:v>
                </c:pt>
                <c:pt idx="8">
                  <c:v>#N/A</c:v>
                </c:pt>
                <c:pt idx="9">
                  <c:v>5.46</c:v>
                </c:pt>
              </c:numCache>
            </c:numRef>
          </c:val>
          <c:extLst>
            <c:ext xmlns:c16="http://schemas.microsoft.com/office/drawing/2014/chart" uri="{C3380CC4-5D6E-409C-BE32-E72D297353CC}">
              <c16:uniqueId val="{00000008-A86C-4E9E-BD4E-E529791C764B}"/>
            </c:ext>
          </c:extLst>
        </c:ser>
        <c:ser>
          <c:idx val="9"/>
          <c:order val="9"/>
          <c:tx>
            <c:strRef>
              <c:f>データシート!$A$36</c:f>
              <c:strCache>
                <c:ptCount val="1"/>
                <c:pt idx="0">
                  <c:v>高梁市国民健康保険成羽病院事業会計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10.18</c:v>
                </c:pt>
                <c:pt idx="2">
                  <c:v>#N/A</c:v>
                </c:pt>
                <c:pt idx="3">
                  <c:v>10.74</c:v>
                </c:pt>
                <c:pt idx="4">
                  <c:v>#N/A</c:v>
                </c:pt>
                <c:pt idx="5">
                  <c:v>10.37</c:v>
                </c:pt>
                <c:pt idx="6">
                  <c:v>#N/A</c:v>
                </c:pt>
                <c:pt idx="7">
                  <c:v>9.61</c:v>
                </c:pt>
                <c:pt idx="8">
                  <c:v>#N/A</c:v>
                </c:pt>
                <c:pt idx="9">
                  <c:v>9.17</c:v>
                </c:pt>
              </c:numCache>
            </c:numRef>
          </c:val>
          <c:extLst>
            <c:ext xmlns:c16="http://schemas.microsoft.com/office/drawing/2014/chart" uri="{C3380CC4-5D6E-409C-BE32-E72D297353CC}">
              <c16:uniqueId val="{00000009-A86C-4E9E-BD4E-E529791C76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3243</c:v>
                </c:pt>
                <c:pt idx="5">
                  <c:v>3183</c:v>
                </c:pt>
                <c:pt idx="8">
                  <c:v>3130</c:v>
                </c:pt>
                <c:pt idx="11">
                  <c:v>3365</c:v>
                </c:pt>
                <c:pt idx="14">
                  <c:v>3405</c:v>
                </c:pt>
              </c:numCache>
            </c:numRef>
          </c:val>
          <c:extLst>
            <c:ext xmlns:c16="http://schemas.microsoft.com/office/drawing/2014/chart" uri="{C3380CC4-5D6E-409C-BE32-E72D297353CC}">
              <c16:uniqueId val="{00000000-6DE1-42B5-AA0B-E9E0BA8E91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6DE1-42B5-AA0B-E9E0BA8E91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c:v>
                </c:pt>
                <c:pt idx="3">
                  <c:v>38</c:v>
                </c:pt>
                <c:pt idx="6">
                  <c:v>13</c:v>
                </c:pt>
                <c:pt idx="9">
                  <c:v>16</c:v>
                </c:pt>
                <c:pt idx="12">
                  <c:v>10</c:v>
                </c:pt>
              </c:numCache>
            </c:numRef>
          </c:val>
          <c:extLst>
            <c:ext xmlns:c16="http://schemas.microsoft.com/office/drawing/2014/chart" uri="{C3380CC4-5D6E-409C-BE32-E72D297353CC}">
              <c16:uniqueId val="{00000002-6DE1-42B5-AA0B-E9E0BA8E91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21</c:v>
                </c:pt>
                <c:pt idx="6">
                  <c:v>21</c:v>
                </c:pt>
                <c:pt idx="9">
                  <c:v>29</c:v>
                </c:pt>
                <c:pt idx="12">
                  <c:v>29</c:v>
                </c:pt>
              </c:numCache>
            </c:numRef>
          </c:val>
          <c:extLst>
            <c:ext xmlns:c16="http://schemas.microsoft.com/office/drawing/2014/chart" uri="{C3380CC4-5D6E-409C-BE32-E72D297353CC}">
              <c16:uniqueId val="{00000003-6DE1-42B5-AA0B-E9E0BA8E91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869</c:v>
                </c:pt>
                <c:pt idx="3">
                  <c:v>899</c:v>
                </c:pt>
                <c:pt idx="6">
                  <c:v>851</c:v>
                </c:pt>
                <c:pt idx="9">
                  <c:v>672</c:v>
                </c:pt>
                <c:pt idx="12">
                  <c:v>738</c:v>
                </c:pt>
              </c:numCache>
            </c:numRef>
          </c:val>
          <c:extLst>
            <c:ext xmlns:c16="http://schemas.microsoft.com/office/drawing/2014/chart" uri="{C3380CC4-5D6E-409C-BE32-E72D297353CC}">
              <c16:uniqueId val="{00000004-6DE1-42B5-AA0B-E9E0BA8E91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E1-42B5-AA0B-E9E0BA8E91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E1-42B5-AA0B-E9E0BA8E91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3664</c:v>
                </c:pt>
                <c:pt idx="3">
                  <c:v>3566</c:v>
                </c:pt>
                <c:pt idx="6">
                  <c:v>3547</c:v>
                </c:pt>
                <c:pt idx="9">
                  <c:v>3844</c:v>
                </c:pt>
                <c:pt idx="12">
                  <c:v>3987</c:v>
                </c:pt>
              </c:numCache>
            </c:numRef>
          </c:val>
          <c:extLst>
            <c:ext xmlns:c16="http://schemas.microsoft.com/office/drawing/2014/chart" uri="{C3380CC4-5D6E-409C-BE32-E72D297353CC}">
              <c16:uniqueId val="{00000007-6DE1-42B5-AA0B-E9E0BA8E91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1327</c:v>
                </c:pt>
                <c:pt idx="2">
                  <c:v>#N/A</c:v>
                </c:pt>
                <c:pt idx="3">
                  <c:v>#N/A</c:v>
                </c:pt>
                <c:pt idx="4">
                  <c:v>1342</c:v>
                </c:pt>
                <c:pt idx="5">
                  <c:v>#N/A</c:v>
                </c:pt>
                <c:pt idx="6">
                  <c:v>#N/A</c:v>
                </c:pt>
                <c:pt idx="7">
                  <c:v>1302</c:v>
                </c:pt>
                <c:pt idx="8">
                  <c:v>#N/A</c:v>
                </c:pt>
                <c:pt idx="9">
                  <c:v>#N/A</c:v>
                </c:pt>
                <c:pt idx="10">
                  <c:v>1196</c:v>
                </c:pt>
                <c:pt idx="11">
                  <c:v>#N/A</c:v>
                </c:pt>
                <c:pt idx="12">
                  <c:v>#N/A</c:v>
                </c:pt>
                <c:pt idx="13">
                  <c:v>1359</c:v>
                </c:pt>
                <c:pt idx="14">
                  <c:v>#N/A</c:v>
                </c:pt>
              </c:numCache>
            </c:numRef>
          </c:val>
          <c:smooth val="0"/>
          <c:extLst>
            <c:ext xmlns:c16="http://schemas.microsoft.com/office/drawing/2014/chart" uri="{C3380CC4-5D6E-409C-BE32-E72D297353CC}">
              <c16:uniqueId val="{00000008-6DE1-42B5-AA0B-E9E0BA8E91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28683</c:v>
                </c:pt>
                <c:pt idx="5">
                  <c:v>29139</c:v>
                </c:pt>
                <c:pt idx="8">
                  <c:v>28814</c:v>
                </c:pt>
                <c:pt idx="11">
                  <c:v>28764</c:v>
                </c:pt>
                <c:pt idx="14">
                  <c:v>27885</c:v>
                </c:pt>
              </c:numCache>
            </c:numRef>
          </c:val>
          <c:extLst>
            <c:ext xmlns:c16="http://schemas.microsoft.com/office/drawing/2014/chart" uri="{C3380CC4-5D6E-409C-BE32-E72D297353CC}">
              <c16:uniqueId val="{00000000-EE31-4666-98D0-0A79C1CEC2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1710</c:v>
                </c:pt>
                <c:pt idx="5">
                  <c:v>1544</c:v>
                </c:pt>
                <c:pt idx="8">
                  <c:v>1440</c:v>
                </c:pt>
                <c:pt idx="11">
                  <c:v>1091</c:v>
                </c:pt>
                <c:pt idx="14">
                  <c:v>990</c:v>
                </c:pt>
              </c:numCache>
            </c:numRef>
          </c:val>
          <c:extLst>
            <c:ext xmlns:c16="http://schemas.microsoft.com/office/drawing/2014/chart" uri="{C3380CC4-5D6E-409C-BE32-E72D297353CC}">
              <c16:uniqueId val="{00000001-EE31-4666-98D0-0A79C1CEC2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6408</c:v>
                </c:pt>
                <c:pt idx="5">
                  <c:v>6951</c:v>
                </c:pt>
                <c:pt idx="8">
                  <c:v>7051</c:v>
                </c:pt>
                <c:pt idx="11">
                  <c:v>8003</c:v>
                </c:pt>
                <c:pt idx="14">
                  <c:v>8063</c:v>
                </c:pt>
              </c:numCache>
            </c:numRef>
          </c:val>
          <c:extLst>
            <c:ext xmlns:c16="http://schemas.microsoft.com/office/drawing/2014/chart" uri="{C3380CC4-5D6E-409C-BE32-E72D297353CC}">
              <c16:uniqueId val="{00000002-EE31-4666-98D0-0A79C1CEC2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31-4666-98D0-0A79C1CEC2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31-4666-98D0-0A79C1CEC2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1</c:v>
                </c:pt>
                <c:pt idx="12">
                  <c:v>0</c:v>
                </c:pt>
              </c:numCache>
            </c:numRef>
          </c:val>
          <c:extLst>
            <c:ext xmlns:c16="http://schemas.microsoft.com/office/drawing/2014/chart" uri="{C3380CC4-5D6E-409C-BE32-E72D297353CC}">
              <c16:uniqueId val="{00000005-EE31-4666-98D0-0A79C1CEC2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4138</c:v>
                </c:pt>
                <c:pt idx="3">
                  <c:v>4156</c:v>
                </c:pt>
                <c:pt idx="6">
                  <c:v>4103</c:v>
                </c:pt>
                <c:pt idx="9">
                  <c:v>4113</c:v>
                </c:pt>
                <c:pt idx="12">
                  <c:v>3955</c:v>
                </c:pt>
              </c:numCache>
            </c:numRef>
          </c:val>
          <c:extLst>
            <c:ext xmlns:c16="http://schemas.microsoft.com/office/drawing/2014/chart" uri="{C3380CC4-5D6E-409C-BE32-E72D297353CC}">
              <c16:uniqueId val="{00000006-EE31-4666-98D0-0A79C1CEC2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270</c:v>
                </c:pt>
                <c:pt idx="3">
                  <c:v>320</c:v>
                </c:pt>
                <c:pt idx="6">
                  <c:v>304</c:v>
                </c:pt>
                <c:pt idx="9">
                  <c:v>279</c:v>
                </c:pt>
                <c:pt idx="12">
                  <c:v>254</c:v>
                </c:pt>
              </c:numCache>
            </c:numRef>
          </c:val>
          <c:extLst>
            <c:ext xmlns:c16="http://schemas.microsoft.com/office/drawing/2014/chart" uri="{C3380CC4-5D6E-409C-BE32-E72D297353CC}">
              <c16:uniqueId val="{00000007-EE31-4666-98D0-0A79C1CEC2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9293</c:v>
                </c:pt>
                <c:pt idx="3">
                  <c:v>8607</c:v>
                </c:pt>
                <c:pt idx="6">
                  <c:v>8493</c:v>
                </c:pt>
                <c:pt idx="9">
                  <c:v>9016</c:v>
                </c:pt>
                <c:pt idx="12">
                  <c:v>6991</c:v>
                </c:pt>
              </c:numCache>
            </c:numRef>
          </c:val>
          <c:extLst>
            <c:ext xmlns:c16="http://schemas.microsoft.com/office/drawing/2014/chart" uri="{C3380CC4-5D6E-409C-BE32-E72D297353CC}">
              <c16:uniqueId val="{00000008-EE31-4666-98D0-0A79C1CEC2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c:v>
                </c:pt>
                <c:pt idx="3">
                  <c:v>25</c:v>
                </c:pt>
                <c:pt idx="6">
                  <c:v>24</c:v>
                </c:pt>
                <c:pt idx="9">
                  <c:v>34</c:v>
                </c:pt>
                <c:pt idx="12">
                  <c:v>43</c:v>
                </c:pt>
              </c:numCache>
            </c:numRef>
          </c:val>
          <c:extLst>
            <c:ext xmlns:c16="http://schemas.microsoft.com/office/drawing/2014/chart" uri="{C3380CC4-5D6E-409C-BE32-E72D297353CC}">
              <c16:uniqueId val="{00000009-EE31-4666-98D0-0A79C1CEC2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33082</c:v>
                </c:pt>
                <c:pt idx="3">
                  <c:v>32942</c:v>
                </c:pt>
                <c:pt idx="6">
                  <c:v>32544</c:v>
                </c:pt>
                <c:pt idx="9">
                  <c:v>32310</c:v>
                </c:pt>
                <c:pt idx="12">
                  <c:v>31324</c:v>
                </c:pt>
              </c:numCache>
            </c:numRef>
          </c:val>
          <c:extLst>
            <c:ext xmlns:c16="http://schemas.microsoft.com/office/drawing/2014/chart" uri="{C3380CC4-5D6E-409C-BE32-E72D297353CC}">
              <c16:uniqueId val="{0000000A-EE31-4666-98D0-0A79C1CEC2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10005</c:v>
                </c:pt>
                <c:pt idx="2">
                  <c:v>#N/A</c:v>
                </c:pt>
                <c:pt idx="3">
                  <c:v>#N/A</c:v>
                </c:pt>
                <c:pt idx="4">
                  <c:v>8416</c:v>
                </c:pt>
                <c:pt idx="5">
                  <c:v>#N/A</c:v>
                </c:pt>
                <c:pt idx="6">
                  <c:v>#N/A</c:v>
                </c:pt>
                <c:pt idx="7">
                  <c:v>8164</c:v>
                </c:pt>
                <c:pt idx="8">
                  <c:v>#N/A</c:v>
                </c:pt>
                <c:pt idx="9">
                  <c:v>#N/A</c:v>
                </c:pt>
                <c:pt idx="10">
                  <c:v>7896</c:v>
                </c:pt>
                <c:pt idx="11">
                  <c:v>#N/A</c:v>
                </c:pt>
                <c:pt idx="12">
                  <c:v>#N/A</c:v>
                </c:pt>
                <c:pt idx="13">
                  <c:v>5630</c:v>
                </c:pt>
                <c:pt idx="14">
                  <c:v>#N/A</c:v>
                </c:pt>
              </c:numCache>
            </c:numRef>
          </c:val>
          <c:smooth val="0"/>
          <c:extLst>
            <c:ext xmlns:c16="http://schemas.microsoft.com/office/drawing/2014/chart" uri="{C3380CC4-5D6E-409C-BE32-E72D297353CC}">
              <c16:uniqueId val="{0000000B-EE31-4666-98D0-0A79C1CEC2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1210</c:v>
                </c:pt>
                <c:pt idx="1">
                  <c:v>1512</c:v>
                </c:pt>
                <c:pt idx="2">
                  <c:v>1721</c:v>
                </c:pt>
              </c:numCache>
            </c:numRef>
          </c:val>
          <c:extLst>
            <c:ext xmlns:c16="http://schemas.microsoft.com/office/drawing/2014/chart" uri="{C3380CC4-5D6E-409C-BE32-E72D297353CC}">
              <c16:uniqueId val="{00000000-11A2-44F5-8AE6-DB9F6D0529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1566</c:v>
                </c:pt>
                <c:pt idx="1">
                  <c:v>1843</c:v>
                </c:pt>
                <c:pt idx="2">
                  <c:v>1637</c:v>
                </c:pt>
              </c:numCache>
            </c:numRef>
          </c:val>
          <c:extLst>
            <c:ext xmlns:c16="http://schemas.microsoft.com/office/drawing/2014/chart" uri="{C3380CC4-5D6E-409C-BE32-E72D297353CC}">
              <c16:uniqueId val="{00000001-11A2-44F5-8AE6-DB9F6D0529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4719</c:v>
                </c:pt>
                <c:pt idx="1">
                  <c:v>4907</c:v>
                </c:pt>
                <c:pt idx="2">
                  <c:v>4809</c:v>
                </c:pt>
              </c:numCache>
            </c:numRef>
          </c:val>
          <c:extLst>
            <c:ext xmlns:c16="http://schemas.microsoft.com/office/drawing/2014/chart" uri="{C3380CC4-5D6E-409C-BE32-E72D297353CC}">
              <c16:uniqueId val="{00000002-11A2-44F5-8AE6-DB9F6D0529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道路等の償還額の大きい起債の完済により、近年は減少傾向となっていたが、近年集中している大型事業の償還開始や平成３０年７月豪雨災害の影響により、今後は増加傾向となる見通しである。今後も財政運営適正化計画及び公営企業経営健全化計画の確実な実施により、大型事業についても計画的な起債発行を遵守し、持続可能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の減額となったことにより、前年度に比べて減少となった。水道事業では、以前に行った簡易水道建設改良費分の償還が終了したことに起因して減額となっている。また、下水道事業においては、有収率の増加により経営改善が図られ、黒字化となったことで将来負担比率が減額となった。</a:t>
          </a:r>
        </a:p>
        <a:p>
          <a:r>
            <a:rPr kumimoji="1" lang="ja-JP" altLang="en-US" sz="1400">
              <a:latin typeface="ＭＳ ゴシック" pitchFamily="49" charset="-128"/>
              <a:ea typeface="ＭＳ ゴシック" pitchFamily="49" charset="-128"/>
            </a:rPr>
            <a:t>　しばらくは大型事業や災害復旧事業の償還が集中する期間であり、地方債残高の増加や、基金の取り崩しが見込まれることから、今後も引き続き財政運営適正化計画を基に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岡山県高梁市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決算剰余金を財政調整基金や減債基金等に積み立てたが、各基金を目的に応じた事業に充当して事業を執行したため、基金全体としては９５百万円の減額となった。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各基金において目的に応じた事業を推進していくとともに、目的の類似している基金については統合も検討し、有効な財源として活用していく。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また、今後の大型事業の執行に伴う取り崩し額の増加や、財政状況が厳しい中での積立額の減少が見込まれ、基金全体としての減少が見込まれる。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地域振興基金：住民による自主的、主体的なまちづくり活動事業等の推進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文化振興基金：文化芸術活動及び歴史文化の保護、保存と活用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福祉基金：地域福祉活動の促進と快適な生活環境の形成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復興基金：平成３０年７月豪雨災害からの復旧及び復興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開発事業基金：大規模事業の実施による財源確保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各基金において目的に応じた事業に充当したため。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各基金において目的に応じた事業を推進していくとともに、目的の類似している基金については統合も検討し、有効な財源として活用していく。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決算剰余金による積み立てが取り崩し額を上回ったため。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決算剰余金を積み立てるとともに、取り崩しについては大規模な災害対応など、最低限の範囲に努めていく。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地方債の償還に充当したが、地方債償還への充当が決算剰余金による積立額を上回ったため。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積立てについては、財政調整基金への積立てを優先した。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財政運営適正化計画に基づき、計画的な新規起債発行に努める。また、繰上償還の財源として保持していく。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27,650
26,716
546.99
26,639,598
25,724,396
746,764
13,897,985
31,327,157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を下回っている。これは、本市が過疎・中山間地域であり社会経済基盤が弱く、市税を中心とした自主財源が乏しい状況によるものである。人口の減少や全国平均を上回る高齢化率（令和４年末約４３％）に加え、生産年齢人口や児童数のは急激に減少していることから、現状では税収の大幅な増加は見込めない状況にある。今後も活力あるまちづくりを展開しつつ、市税を中心とした自主財源の確保が課題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7" name="直線コネクタ 66"/>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71120</xdr:rowOff>
    </xdr:to>
    <xdr:cxnSp macro="">
      <xdr:nvCxnSpPr>
        <xdr:cNvPr id="70" name="直線コネクタ 69"/>
        <xdr:cNvCxnSpPr/>
      </xdr:nvCxnSpPr>
      <xdr:spPr>
        <a:xfrm>
          <a:off x="3225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71120</xdr:rowOff>
    </xdr:to>
    <xdr:cxnSp macro="">
      <xdr:nvCxnSpPr>
        <xdr:cNvPr id="73" name="直線コネクタ 72"/>
        <xdr:cNvCxnSpPr/>
      </xdr:nvCxnSpPr>
      <xdr:spPr>
        <a:xfrm flipV="1">
          <a:off x="2336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71120</xdr:rowOff>
    </xdr:to>
    <xdr:cxnSp macro="">
      <xdr:nvCxnSpPr>
        <xdr:cNvPr id="76" name="直線コネクタ 75"/>
        <xdr:cNvCxnSpPr/>
      </xdr:nvCxnSpPr>
      <xdr:spPr>
        <a:xfrm>
          <a:off x="1447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6" name="楕円 85"/>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7" name="財政力該当値テキスト"/>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近年の最大値に迫る高さとなった。令和３年度は公債費増加に対する普通交付税の増額や、国税収入の増加による普通交付税の追加交付が要因となり、経常収支比率の改善につながったが、今後も人口減少が進み、普通交付税の増額は見込まれない中、新消防庁舎や認定こども園、有漢義務教育学校の整備などの大型事業による公債費が膨らむ見通しである。当面は９７％付近を推移していくことが見込まれるが、今後も行革による事務事業の見直しや財政計画に基づく起債発行の抑制により、経常一般歳出の削減に努め、計画的な財政運営を行う。</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33201</xdr:rowOff>
    </xdr:to>
    <xdr:cxnSp macro="">
      <xdr:nvCxnSpPr>
        <xdr:cNvPr id="132" name="直線コネクタ 131"/>
        <xdr:cNvCxnSpPr/>
      </xdr:nvCxnSpPr>
      <xdr:spPr>
        <a:xfrm>
          <a:off x="4114800" y="10312400"/>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152944</xdr:rowOff>
    </xdr:to>
    <xdr:cxnSp macro="">
      <xdr:nvCxnSpPr>
        <xdr:cNvPr id="135" name="直線コネクタ 134"/>
        <xdr:cNvCxnSpPr/>
      </xdr:nvCxnSpPr>
      <xdr:spPr>
        <a:xfrm flipV="1">
          <a:off x="3225800" y="1031240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152944</xdr:rowOff>
    </xdr:from>
    <xdr:to>
      <xdr:col>15</xdr:col>
      <xdr:colOff>82550</xdr:colOff>
      <xdr:row>61</xdr:row>
      <xdr:rowOff>36649</xdr:rowOff>
    </xdr:to>
    <xdr:cxnSp macro="">
      <xdr:nvCxnSpPr>
        <xdr:cNvPr id="138" name="直線コネクタ 137"/>
        <xdr:cNvCxnSpPr/>
      </xdr:nvCxnSpPr>
      <xdr:spPr>
        <a:xfrm flipV="1">
          <a:off x="2336800" y="1043994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36649</xdr:rowOff>
    </xdr:to>
    <xdr:cxnSp macro="">
      <xdr:nvCxnSpPr>
        <xdr:cNvPr id="141" name="直線コネクタ 140"/>
        <xdr:cNvCxnSpPr/>
      </xdr:nvCxnSpPr>
      <xdr:spPr>
        <a:xfrm>
          <a:off x="1447800" y="1043305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153851</xdr:rowOff>
    </xdr:from>
    <xdr:to>
      <xdr:col>23</xdr:col>
      <xdr:colOff>184150</xdr:colOff>
      <xdr:row>61</xdr:row>
      <xdr:rowOff>84001</xdr:rowOff>
    </xdr:to>
    <xdr:sp macro="" textlink="">
      <xdr:nvSpPr>
        <xdr:cNvPr id="151" name="楕円 150"/>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125928</xdr:rowOff>
    </xdr:from>
    <xdr:ext cx="762000" cy="259045"/>
    <xdr:sp macro="" textlink="">
      <xdr:nvSpPr>
        <xdr:cNvPr id="152" name="財政構造の弾力性該当値テキスト"/>
        <xdr:cNvSpPr txBox="1"/>
      </xdr:nvSpPr>
      <xdr:spPr>
        <a:xfrm>
          <a:off x="5041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3" name="楕円 152"/>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60977</xdr:rowOff>
    </xdr:from>
    <xdr:ext cx="736600" cy="259045"/>
    <xdr:sp macro="" textlink="">
      <xdr:nvSpPr>
        <xdr:cNvPr id="154" name="テキスト ボックス 153"/>
        <xdr:cNvSpPr txBox="1"/>
      </xdr:nvSpPr>
      <xdr:spPr>
        <a:xfrm>
          <a:off x="3733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102144</xdr:rowOff>
    </xdr:from>
    <xdr:to>
      <xdr:col>15</xdr:col>
      <xdr:colOff>133350</xdr:colOff>
      <xdr:row>61</xdr:row>
      <xdr:rowOff>32294</xdr:rowOff>
    </xdr:to>
    <xdr:sp macro="" textlink="">
      <xdr:nvSpPr>
        <xdr:cNvPr id="155" name="楕円 154"/>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17071</xdr:rowOff>
    </xdr:from>
    <xdr:ext cx="762000" cy="259045"/>
    <xdr:sp macro="" textlink="">
      <xdr:nvSpPr>
        <xdr:cNvPr id="156" name="テキスト ボックス 155"/>
        <xdr:cNvSpPr txBox="1"/>
      </xdr:nvSpPr>
      <xdr:spPr>
        <a:xfrm>
          <a:off x="2844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157299</xdr:rowOff>
    </xdr:from>
    <xdr:to>
      <xdr:col>11</xdr:col>
      <xdr:colOff>82550</xdr:colOff>
      <xdr:row>61</xdr:row>
      <xdr:rowOff>87449</xdr:rowOff>
    </xdr:to>
    <xdr:sp macro="" textlink="">
      <xdr:nvSpPr>
        <xdr:cNvPr id="157" name="楕円 156"/>
        <xdr:cNvSpPr/>
      </xdr:nvSpPr>
      <xdr:spPr>
        <a:xfrm>
          <a:off x="2286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72226</xdr:rowOff>
    </xdr:from>
    <xdr:ext cx="762000" cy="259045"/>
    <xdr:sp macro="" textlink="">
      <xdr:nvSpPr>
        <xdr:cNvPr id="158" name="テキスト ボックス 157"/>
        <xdr:cNvSpPr txBox="1"/>
      </xdr:nvSpPr>
      <xdr:spPr>
        <a:xfrm>
          <a:off x="1955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60" name="テキスト ボックス 159"/>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を大幅に上回っている。主な要因は人件費及び物件費の高さにあり、人件費については、業務効率化やアウトソーシングを進めるなどを行い、コストの低減を図っていく方針である。物件費については、保有する公共施設が多く、その維持管理に費用がかかっていることが要因としてあげられる。公共施設の管理については、公共施設等総合管理計画に沿って、コスト削減を図っていく方針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160144</xdr:rowOff>
    </xdr:from>
    <xdr:to>
      <xdr:col>23</xdr:col>
      <xdr:colOff>133350</xdr:colOff>
      <xdr:row>82</xdr:row>
      <xdr:rowOff>160894</xdr:rowOff>
    </xdr:to>
    <xdr:cxnSp macro="">
      <xdr:nvCxnSpPr>
        <xdr:cNvPr id="196" name="直線コネクタ 195"/>
        <xdr:cNvCxnSpPr/>
      </xdr:nvCxnSpPr>
      <xdr:spPr>
        <a:xfrm>
          <a:off x="4114800" y="14219044"/>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131731</xdr:rowOff>
    </xdr:from>
    <xdr:to>
      <xdr:col>19</xdr:col>
      <xdr:colOff>133350</xdr:colOff>
      <xdr:row>82</xdr:row>
      <xdr:rowOff>160144</xdr:rowOff>
    </xdr:to>
    <xdr:cxnSp macro="">
      <xdr:nvCxnSpPr>
        <xdr:cNvPr id="199" name="直線コネクタ 198"/>
        <xdr:cNvCxnSpPr/>
      </xdr:nvCxnSpPr>
      <xdr:spPr>
        <a:xfrm>
          <a:off x="3225800" y="14190631"/>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91638</xdr:rowOff>
    </xdr:from>
    <xdr:to>
      <xdr:col>15</xdr:col>
      <xdr:colOff>82550</xdr:colOff>
      <xdr:row>82</xdr:row>
      <xdr:rowOff>131731</xdr:rowOff>
    </xdr:to>
    <xdr:cxnSp macro="">
      <xdr:nvCxnSpPr>
        <xdr:cNvPr id="202" name="直線コネクタ 201"/>
        <xdr:cNvCxnSpPr/>
      </xdr:nvCxnSpPr>
      <xdr:spPr>
        <a:xfrm>
          <a:off x="2336800" y="14150538"/>
          <a:ext cx="889000" cy="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81643</xdr:rowOff>
    </xdr:from>
    <xdr:to>
      <xdr:col>11</xdr:col>
      <xdr:colOff>31750</xdr:colOff>
      <xdr:row>82</xdr:row>
      <xdr:rowOff>91638</xdr:rowOff>
    </xdr:to>
    <xdr:cxnSp macro="">
      <xdr:nvCxnSpPr>
        <xdr:cNvPr id="205" name="直線コネクタ 204"/>
        <xdr:cNvCxnSpPr/>
      </xdr:nvCxnSpPr>
      <xdr:spPr>
        <a:xfrm>
          <a:off x="1447800" y="14140543"/>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110094</xdr:rowOff>
    </xdr:from>
    <xdr:to>
      <xdr:col>23</xdr:col>
      <xdr:colOff>184150</xdr:colOff>
      <xdr:row>83</xdr:row>
      <xdr:rowOff>40244</xdr:rowOff>
    </xdr:to>
    <xdr:sp macro="" textlink="">
      <xdr:nvSpPr>
        <xdr:cNvPr id="215" name="楕円 214"/>
        <xdr:cNvSpPr/>
      </xdr:nvSpPr>
      <xdr:spPr>
        <a:xfrm>
          <a:off x="4902200" y="1416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82171</xdr:rowOff>
    </xdr:from>
    <xdr:ext cx="762000" cy="259045"/>
    <xdr:sp macro="" textlink="">
      <xdr:nvSpPr>
        <xdr:cNvPr id="216" name="人件費・物件費等の状況該当値テキスト"/>
        <xdr:cNvSpPr txBox="1"/>
      </xdr:nvSpPr>
      <xdr:spPr>
        <a:xfrm>
          <a:off x="5041900" y="1414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109344</xdr:rowOff>
    </xdr:from>
    <xdr:to>
      <xdr:col>19</xdr:col>
      <xdr:colOff>184150</xdr:colOff>
      <xdr:row>83</xdr:row>
      <xdr:rowOff>39494</xdr:rowOff>
    </xdr:to>
    <xdr:sp macro="" textlink="">
      <xdr:nvSpPr>
        <xdr:cNvPr id="217" name="楕円 216"/>
        <xdr:cNvSpPr/>
      </xdr:nvSpPr>
      <xdr:spPr>
        <a:xfrm>
          <a:off x="4064000" y="141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24271</xdr:rowOff>
    </xdr:from>
    <xdr:ext cx="736600" cy="259045"/>
    <xdr:sp macro="" textlink="">
      <xdr:nvSpPr>
        <xdr:cNvPr id="218" name="テキスト ボックス 217"/>
        <xdr:cNvSpPr txBox="1"/>
      </xdr:nvSpPr>
      <xdr:spPr>
        <a:xfrm>
          <a:off x="3733800" y="14254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80931</xdr:rowOff>
    </xdr:from>
    <xdr:to>
      <xdr:col>15</xdr:col>
      <xdr:colOff>133350</xdr:colOff>
      <xdr:row>83</xdr:row>
      <xdr:rowOff>11081</xdr:rowOff>
    </xdr:to>
    <xdr:sp macro="" textlink="">
      <xdr:nvSpPr>
        <xdr:cNvPr id="219" name="楕円 218"/>
        <xdr:cNvSpPr/>
      </xdr:nvSpPr>
      <xdr:spPr>
        <a:xfrm>
          <a:off x="3175000" y="141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167308</xdr:rowOff>
    </xdr:from>
    <xdr:ext cx="762000" cy="259045"/>
    <xdr:sp macro="" textlink="">
      <xdr:nvSpPr>
        <xdr:cNvPr id="220" name="テキスト ボックス 219"/>
        <xdr:cNvSpPr txBox="1"/>
      </xdr:nvSpPr>
      <xdr:spPr>
        <a:xfrm>
          <a:off x="2844800" y="1422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40838</xdr:rowOff>
    </xdr:from>
    <xdr:to>
      <xdr:col>11</xdr:col>
      <xdr:colOff>82550</xdr:colOff>
      <xdr:row>82</xdr:row>
      <xdr:rowOff>142438</xdr:rowOff>
    </xdr:to>
    <xdr:sp macro="" textlink="">
      <xdr:nvSpPr>
        <xdr:cNvPr id="221" name="楕円 220"/>
        <xdr:cNvSpPr/>
      </xdr:nvSpPr>
      <xdr:spPr>
        <a:xfrm>
          <a:off x="2286000" y="140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127215</xdr:rowOff>
    </xdr:from>
    <xdr:ext cx="762000" cy="259045"/>
    <xdr:sp macro="" textlink="">
      <xdr:nvSpPr>
        <xdr:cNvPr id="222" name="テキスト ボックス 221"/>
        <xdr:cNvSpPr txBox="1"/>
      </xdr:nvSpPr>
      <xdr:spPr>
        <a:xfrm>
          <a:off x="1955800" y="1418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30843</xdr:rowOff>
    </xdr:from>
    <xdr:to>
      <xdr:col>7</xdr:col>
      <xdr:colOff>31750</xdr:colOff>
      <xdr:row>82</xdr:row>
      <xdr:rowOff>132443</xdr:rowOff>
    </xdr:to>
    <xdr:sp macro="" textlink="">
      <xdr:nvSpPr>
        <xdr:cNvPr id="223" name="楕円 222"/>
        <xdr:cNvSpPr/>
      </xdr:nvSpPr>
      <xdr:spPr>
        <a:xfrm>
          <a:off x="1397000" y="14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117220</xdr:rowOff>
    </xdr:from>
    <xdr:ext cx="762000" cy="259045"/>
    <xdr:sp macro="" textlink="">
      <xdr:nvSpPr>
        <xdr:cNvPr id="224" name="テキスト ボックス 223"/>
        <xdr:cNvSpPr txBox="1"/>
      </xdr:nvSpPr>
      <xdr:spPr>
        <a:xfrm>
          <a:off x="1066800" y="1417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本市は全国平均を下回っている。今後とも諸手当の見直しなどにより、給与の適正化に努め、同水準の維持に努める。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141816</xdr:rowOff>
    </xdr:to>
    <xdr:cxnSp macro="">
      <xdr:nvCxnSpPr>
        <xdr:cNvPr id="258" name="直線コネクタ 257"/>
        <xdr:cNvCxnSpPr/>
      </xdr:nvCxnSpPr>
      <xdr:spPr>
        <a:xfrm flipV="1">
          <a:off x="16179800" y="148731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168628</xdr:rowOff>
    </xdr:to>
    <xdr:cxnSp macro="">
      <xdr:nvCxnSpPr>
        <xdr:cNvPr id="261" name="直線コネクタ 260"/>
        <xdr:cNvCxnSpPr/>
      </xdr:nvCxnSpPr>
      <xdr:spPr>
        <a:xfrm flipV="1">
          <a:off x="15290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86</xdr:row>
      <xdr:rowOff>168628</xdr:rowOff>
    </xdr:to>
    <xdr:cxnSp macro="">
      <xdr:nvCxnSpPr>
        <xdr:cNvPr id="264" name="直線コネクタ 263"/>
        <xdr:cNvCxnSpPr/>
      </xdr:nvCxnSpPr>
      <xdr:spPr>
        <a:xfrm>
          <a:off x="14401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86</xdr:row>
      <xdr:rowOff>168628</xdr:rowOff>
    </xdr:to>
    <xdr:cxnSp macro="">
      <xdr:nvCxnSpPr>
        <xdr:cNvPr id="267" name="直線コネクタ 266"/>
        <xdr:cNvCxnSpPr/>
      </xdr:nvCxnSpPr>
      <xdr:spPr>
        <a:xfrm flipV="1">
          <a:off x="13512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7" name="楕円 276"/>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8"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9" name="楕円 278"/>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0" name="テキスト ボックス 279"/>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1" name="楕円 280"/>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2" name="テキスト ボックス 281"/>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3" name="楕円 282"/>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4" name="テキスト ボックス 283"/>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5" name="楕円 284"/>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6" name="テキスト ボックス 285"/>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市の面積が類似団体平均と比較して倍近くある中で、人口が減少しているにもかかわらず、広大な市域のサービス維持のための人員確保が必要となっていることがあげられる。現状では、類似団体平均を大幅に上回っているため、職員研修などにより職員１人あたりの生産性を向上させ、簡素で効率的な組織運営を目指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162318</xdr:rowOff>
    </xdr:from>
    <xdr:to>
      <xdr:col>81</xdr:col>
      <xdr:colOff>44450</xdr:colOff>
      <xdr:row>64</xdr:row>
      <xdr:rowOff>164616</xdr:rowOff>
    </xdr:to>
    <xdr:cxnSp macro="">
      <xdr:nvCxnSpPr>
        <xdr:cNvPr id="323" name="直線コネクタ 322"/>
        <xdr:cNvCxnSpPr/>
      </xdr:nvCxnSpPr>
      <xdr:spPr>
        <a:xfrm flipV="1">
          <a:off x="16179800" y="1113511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109462</xdr:rowOff>
    </xdr:from>
    <xdr:to>
      <xdr:col>77</xdr:col>
      <xdr:colOff>44450</xdr:colOff>
      <xdr:row>64</xdr:row>
      <xdr:rowOff>164616</xdr:rowOff>
    </xdr:to>
    <xdr:cxnSp macro="">
      <xdr:nvCxnSpPr>
        <xdr:cNvPr id="326" name="直線コネクタ 325"/>
        <xdr:cNvCxnSpPr/>
      </xdr:nvCxnSpPr>
      <xdr:spPr>
        <a:xfrm>
          <a:off x="15290800" y="1108226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81885</xdr:rowOff>
    </xdr:from>
    <xdr:to>
      <xdr:col>72</xdr:col>
      <xdr:colOff>203200</xdr:colOff>
      <xdr:row>64</xdr:row>
      <xdr:rowOff>109462</xdr:rowOff>
    </xdr:to>
    <xdr:cxnSp macro="">
      <xdr:nvCxnSpPr>
        <xdr:cNvPr id="329" name="直線コネクタ 328"/>
        <xdr:cNvCxnSpPr/>
      </xdr:nvCxnSpPr>
      <xdr:spPr>
        <a:xfrm>
          <a:off x="14401800" y="1105468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70394</xdr:rowOff>
    </xdr:from>
    <xdr:to>
      <xdr:col>68</xdr:col>
      <xdr:colOff>152400</xdr:colOff>
      <xdr:row>64</xdr:row>
      <xdr:rowOff>81885</xdr:rowOff>
    </xdr:to>
    <xdr:cxnSp macro="">
      <xdr:nvCxnSpPr>
        <xdr:cNvPr id="332" name="直線コネクタ 331"/>
        <xdr:cNvCxnSpPr/>
      </xdr:nvCxnSpPr>
      <xdr:spPr>
        <a:xfrm>
          <a:off x="13512800" y="1104319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111518</xdr:rowOff>
    </xdr:from>
    <xdr:to>
      <xdr:col>81</xdr:col>
      <xdr:colOff>95250</xdr:colOff>
      <xdr:row>65</xdr:row>
      <xdr:rowOff>41668</xdr:rowOff>
    </xdr:to>
    <xdr:sp macro="" textlink="">
      <xdr:nvSpPr>
        <xdr:cNvPr id="342" name="楕円 341"/>
        <xdr:cNvSpPr/>
      </xdr:nvSpPr>
      <xdr:spPr>
        <a:xfrm>
          <a:off x="16967200" y="110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83595</xdr:rowOff>
    </xdr:from>
    <xdr:ext cx="762000" cy="259045"/>
    <xdr:sp macro="" textlink="">
      <xdr:nvSpPr>
        <xdr:cNvPr id="343" name="定員管理の状況該当値テキスト"/>
        <xdr:cNvSpPr txBox="1"/>
      </xdr:nvSpPr>
      <xdr:spPr>
        <a:xfrm>
          <a:off x="17106900" y="1105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113816</xdr:rowOff>
    </xdr:from>
    <xdr:to>
      <xdr:col>77</xdr:col>
      <xdr:colOff>95250</xdr:colOff>
      <xdr:row>65</xdr:row>
      <xdr:rowOff>43966</xdr:rowOff>
    </xdr:to>
    <xdr:sp macro="" textlink="">
      <xdr:nvSpPr>
        <xdr:cNvPr id="344" name="楕円 343"/>
        <xdr:cNvSpPr/>
      </xdr:nvSpPr>
      <xdr:spPr>
        <a:xfrm>
          <a:off x="16129000" y="110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28743</xdr:rowOff>
    </xdr:from>
    <xdr:ext cx="736600" cy="259045"/>
    <xdr:sp macro="" textlink="">
      <xdr:nvSpPr>
        <xdr:cNvPr id="345" name="テキスト ボックス 344"/>
        <xdr:cNvSpPr txBox="1"/>
      </xdr:nvSpPr>
      <xdr:spPr>
        <a:xfrm>
          <a:off x="15798800" y="1117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58662</xdr:rowOff>
    </xdr:from>
    <xdr:to>
      <xdr:col>73</xdr:col>
      <xdr:colOff>44450</xdr:colOff>
      <xdr:row>64</xdr:row>
      <xdr:rowOff>160262</xdr:rowOff>
    </xdr:to>
    <xdr:sp macro="" textlink="">
      <xdr:nvSpPr>
        <xdr:cNvPr id="346" name="楕円 345"/>
        <xdr:cNvSpPr/>
      </xdr:nvSpPr>
      <xdr:spPr>
        <a:xfrm>
          <a:off x="15240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145039</xdr:rowOff>
    </xdr:from>
    <xdr:ext cx="762000" cy="259045"/>
    <xdr:sp macro="" textlink="">
      <xdr:nvSpPr>
        <xdr:cNvPr id="347" name="テキスト ボックス 346"/>
        <xdr:cNvSpPr txBox="1"/>
      </xdr:nvSpPr>
      <xdr:spPr>
        <a:xfrm>
          <a:off x="14909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31085</xdr:rowOff>
    </xdr:from>
    <xdr:to>
      <xdr:col>68</xdr:col>
      <xdr:colOff>203200</xdr:colOff>
      <xdr:row>64</xdr:row>
      <xdr:rowOff>132685</xdr:rowOff>
    </xdr:to>
    <xdr:sp macro="" textlink="">
      <xdr:nvSpPr>
        <xdr:cNvPr id="348" name="楕円 347"/>
        <xdr:cNvSpPr/>
      </xdr:nvSpPr>
      <xdr:spPr>
        <a:xfrm>
          <a:off x="14351000" y="11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117462</xdr:rowOff>
    </xdr:from>
    <xdr:ext cx="762000" cy="259045"/>
    <xdr:sp macro="" textlink="">
      <xdr:nvSpPr>
        <xdr:cNvPr id="349" name="テキスト ボックス 348"/>
        <xdr:cNvSpPr txBox="1"/>
      </xdr:nvSpPr>
      <xdr:spPr>
        <a:xfrm>
          <a:off x="14020800" y="1109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19594</xdr:rowOff>
    </xdr:from>
    <xdr:to>
      <xdr:col>64</xdr:col>
      <xdr:colOff>152400</xdr:colOff>
      <xdr:row>64</xdr:row>
      <xdr:rowOff>121194</xdr:rowOff>
    </xdr:to>
    <xdr:sp macro="" textlink="">
      <xdr:nvSpPr>
        <xdr:cNvPr id="350" name="楕円 349"/>
        <xdr:cNvSpPr/>
      </xdr:nvSpPr>
      <xdr:spPr>
        <a:xfrm>
          <a:off x="13462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105971</xdr:rowOff>
    </xdr:from>
    <xdr:ext cx="762000" cy="259045"/>
    <xdr:sp macro="" textlink="">
      <xdr:nvSpPr>
        <xdr:cNvPr id="351" name="テキスト ボックス 350"/>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を上回っている。総合計画のもと、普通建設事業による起債発行額の抑制などにより起債償還額の削減を図っている。しかしながら、令和６年度が発行期限となる旧合併特例事業債を活用した新消防庁舎、高梁認定こども園及び有漢義務教育学校の建設に対して、昨今の物価高騰等の影響を受け、建設コストが増大している。平成３０年７月豪雨に係る災害復旧事業に大型事業も加わることとなり、今後も公債費は増加する見込みであるが、財政運営適正化計画に基づき、計画的な新規起債発行を行い、地方債の発行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74295</xdr:rowOff>
    </xdr:from>
    <xdr:to>
      <xdr:col>81</xdr:col>
      <xdr:colOff>44450</xdr:colOff>
      <xdr:row>37</xdr:row>
      <xdr:rowOff>76306</xdr:rowOff>
    </xdr:to>
    <xdr:cxnSp macro="">
      <xdr:nvCxnSpPr>
        <xdr:cNvPr id="385" name="直線コネクタ 384"/>
        <xdr:cNvCxnSpPr/>
      </xdr:nvCxnSpPr>
      <xdr:spPr>
        <a:xfrm flipV="1">
          <a:off x="16179800" y="641794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76306</xdr:rowOff>
    </xdr:from>
    <xdr:to>
      <xdr:col>77</xdr:col>
      <xdr:colOff>44450</xdr:colOff>
      <xdr:row>37</xdr:row>
      <xdr:rowOff>88371</xdr:rowOff>
    </xdr:to>
    <xdr:cxnSp macro="">
      <xdr:nvCxnSpPr>
        <xdr:cNvPr id="388" name="直線コネクタ 387"/>
        <xdr:cNvCxnSpPr/>
      </xdr:nvCxnSpPr>
      <xdr:spPr>
        <a:xfrm flipV="1">
          <a:off x="15290800" y="64199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88371</xdr:rowOff>
    </xdr:from>
    <xdr:to>
      <xdr:col>72</xdr:col>
      <xdr:colOff>203200</xdr:colOff>
      <xdr:row>37</xdr:row>
      <xdr:rowOff>90382</xdr:rowOff>
    </xdr:to>
    <xdr:cxnSp macro="">
      <xdr:nvCxnSpPr>
        <xdr:cNvPr id="391" name="直線コネクタ 390"/>
        <xdr:cNvCxnSpPr/>
      </xdr:nvCxnSpPr>
      <xdr:spPr>
        <a:xfrm flipV="1">
          <a:off x="14401800" y="643202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84349</xdr:rowOff>
    </xdr:from>
    <xdr:to>
      <xdr:col>68</xdr:col>
      <xdr:colOff>152400</xdr:colOff>
      <xdr:row>37</xdr:row>
      <xdr:rowOff>90382</xdr:rowOff>
    </xdr:to>
    <xdr:cxnSp macro="">
      <xdr:nvCxnSpPr>
        <xdr:cNvPr id="394" name="直線コネクタ 393"/>
        <xdr:cNvCxnSpPr/>
      </xdr:nvCxnSpPr>
      <xdr:spPr>
        <a:xfrm>
          <a:off x="13512800" y="642799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23495</xdr:rowOff>
    </xdr:from>
    <xdr:to>
      <xdr:col>81</xdr:col>
      <xdr:colOff>95250</xdr:colOff>
      <xdr:row>37</xdr:row>
      <xdr:rowOff>125095</xdr:rowOff>
    </xdr:to>
    <xdr:sp macro="" textlink="">
      <xdr:nvSpPr>
        <xdr:cNvPr id="404" name="楕円 403"/>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167022</xdr:rowOff>
    </xdr:from>
    <xdr:ext cx="762000" cy="259045"/>
    <xdr:sp macro="" textlink="">
      <xdr:nvSpPr>
        <xdr:cNvPr id="405" name="公債費負担の状況該当値テキスト"/>
        <xdr:cNvSpPr txBox="1"/>
      </xdr:nvSpPr>
      <xdr:spPr>
        <a:xfrm>
          <a:off x="17106900" y="633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6" name="楕円 405"/>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7" name="テキスト ボックス 406"/>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37571</xdr:rowOff>
    </xdr:from>
    <xdr:to>
      <xdr:col>73</xdr:col>
      <xdr:colOff>44450</xdr:colOff>
      <xdr:row>37</xdr:row>
      <xdr:rowOff>139171</xdr:rowOff>
    </xdr:to>
    <xdr:sp macro="" textlink="">
      <xdr:nvSpPr>
        <xdr:cNvPr id="408" name="楕円 407"/>
        <xdr:cNvSpPr/>
      </xdr:nvSpPr>
      <xdr:spPr>
        <a:xfrm>
          <a:off x="15240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123948</xdr:rowOff>
    </xdr:from>
    <xdr:ext cx="762000" cy="259045"/>
    <xdr:sp macro="" textlink="">
      <xdr:nvSpPr>
        <xdr:cNvPr id="409" name="テキスト ボックス 408"/>
        <xdr:cNvSpPr txBox="1"/>
      </xdr:nvSpPr>
      <xdr:spPr>
        <a:xfrm>
          <a:off x="14909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39582</xdr:rowOff>
    </xdr:from>
    <xdr:to>
      <xdr:col>68</xdr:col>
      <xdr:colOff>203200</xdr:colOff>
      <xdr:row>37</xdr:row>
      <xdr:rowOff>141182</xdr:rowOff>
    </xdr:to>
    <xdr:sp macro="" textlink="">
      <xdr:nvSpPr>
        <xdr:cNvPr id="410" name="楕円 409"/>
        <xdr:cNvSpPr/>
      </xdr:nvSpPr>
      <xdr:spPr>
        <a:xfrm>
          <a:off x="14351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125958</xdr:rowOff>
    </xdr:from>
    <xdr:ext cx="762000" cy="259045"/>
    <xdr:sp macro="" textlink="">
      <xdr:nvSpPr>
        <xdr:cNvPr id="411" name="テキスト ボックス 410"/>
        <xdr:cNvSpPr txBox="1"/>
      </xdr:nvSpPr>
      <xdr:spPr>
        <a:xfrm>
          <a:off x="14020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33549</xdr:rowOff>
    </xdr:from>
    <xdr:to>
      <xdr:col>64</xdr:col>
      <xdr:colOff>152400</xdr:colOff>
      <xdr:row>37</xdr:row>
      <xdr:rowOff>135149</xdr:rowOff>
    </xdr:to>
    <xdr:sp macro="" textlink="">
      <xdr:nvSpPr>
        <xdr:cNvPr id="412" name="楕円 411"/>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119926</xdr:rowOff>
    </xdr:from>
    <xdr:ext cx="762000" cy="259045"/>
    <xdr:sp macro="" textlink="">
      <xdr:nvSpPr>
        <xdr:cNvPr id="413" name="テキスト ボックス 412"/>
        <xdr:cNvSpPr txBox="1"/>
      </xdr:nvSpPr>
      <xdr:spPr>
        <a:xfrm>
          <a:off x="13131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は増加したが、それ以上に充当可能基金の増額に伴う充当可能財源が増額し、昨年度に比べ将来負担比率は下がっている。しかし、依然として全国平均、岡山県平均、類似団体平均を上回っており、施設の老朽化や集約による新規大型事業や、平成３０年７月豪雨災害等の復旧に係る起債借入などにより、今後も高い数値となることが見込まれる。財政運営適正化計画に基づき、事業の重点化を図り、発行する起債の選択、抑制を行うことで、将来負担比率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147066</xdr:rowOff>
    </xdr:from>
    <xdr:to>
      <xdr:col>81</xdr:col>
      <xdr:colOff>44450</xdr:colOff>
      <xdr:row>17</xdr:row>
      <xdr:rowOff>84804</xdr:rowOff>
    </xdr:to>
    <xdr:cxnSp macro="">
      <xdr:nvCxnSpPr>
        <xdr:cNvPr id="443" name="直線コネクタ 442"/>
        <xdr:cNvCxnSpPr/>
      </xdr:nvCxnSpPr>
      <xdr:spPr>
        <a:xfrm flipV="1">
          <a:off x="16179800" y="2890266"/>
          <a:ext cx="838200" cy="1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84804</xdr:rowOff>
    </xdr:from>
    <xdr:to>
      <xdr:col>77</xdr:col>
      <xdr:colOff>44450</xdr:colOff>
      <xdr:row>17</xdr:row>
      <xdr:rowOff>118586</xdr:rowOff>
    </xdr:to>
    <xdr:cxnSp macro="">
      <xdr:nvCxnSpPr>
        <xdr:cNvPr id="446" name="直線コネクタ 445"/>
        <xdr:cNvCxnSpPr/>
      </xdr:nvCxnSpPr>
      <xdr:spPr>
        <a:xfrm flipV="1">
          <a:off x="15290800" y="29994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118586</xdr:rowOff>
    </xdr:from>
    <xdr:to>
      <xdr:col>72</xdr:col>
      <xdr:colOff>203200</xdr:colOff>
      <xdr:row>17</xdr:row>
      <xdr:rowOff>144526</xdr:rowOff>
    </xdr:to>
    <xdr:cxnSp macro="">
      <xdr:nvCxnSpPr>
        <xdr:cNvPr id="449" name="直線コネクタ 448"/>
        <xdr:cNvCxnSpPr/>
      </xdr:nvCxnSpPr>
      <xdr:spPr>
        <a:xfrm flipV="1">
          <a:off x="14401800" y="3033236"/>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144526</xdr:rowOff>
    </xdr:from>
    <xdr:to>
      <xdr:col>68</xdr:col>
      <xdr:colOff>152400</xdr:colOff>
      <xdr:row>18</xdr:row>
      <xdr:rowOff>54515</xdr:rowOff>
    </xdr:to>
    <xdr:cxnSp macro="">
      <xdr:nvCxnSpPr>
        <xdr:cNvPr id="452" name="直線コネクタ 451"/>
        <xdr:cNvCxnSpPr/>
      </xdr:nvCxnSpPr>
      <xdr:spPr>
        <a:xfrm flipV="1">
          <a:off x="13512800" y="3059176"/>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96266</xdr:rowOff>
    </xdr:from>
    <xdr:to>
      <xdr:col>81</xdr:col>
      <xdr:colOff>95250</xdr:colOff>
      <xdr:row>17</xdr:row>
      <xdr:rowOff>26416</xdr:rowOff>
    </xdr:to>
    <xdr:sp macro="" textlink="">
      <xdr:nvSpPr>
        <xdr:cNvPr id="462" name="楕円 461"/>
        <xdr:cNvSpPr/>
      </xdr:nvSpPr>
      <xdr:spPr>
        <a:xfrm>
          <a:off x="169672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68343</xdr:rowOff>
    </xdr:from>
    <xdr:ext cx="762000" cy="259045"/>
    <xdr:sp macro="" textlink="">
      <xdr:nvSpPr>
        <xdr:cNvPr id="463" name="将来負担の状況該当値テキスト"/>
        <xdr:cNvSpPr txBox="1"/>
      </xdr:nvSpPr>
      <xdr:spPr>
        <a:xfrm>
          <a:off x="17106900" y="28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34004</xdr:rowOff>
    </xdr:from>
    <xdr:to>
      <xdr:col>77</xdr:col>
      <xdr:colOff>95250</xdr:colOff>
      <xdr:row>17</xdr:row>
      <xdr:rowOff>135604</xdr:rowOff>
    </xdr:to>
    <xdr:sp macro="" textlink="">
      <xdr:nvSpPr>
        <xdr:cNvPr id="464" name="楕円 463"/>
        <xdr:cNvSpPr/>
      </xdr:nvSpPr>
      <xdr:spPr>
        <a:xfrm>
          <a:off x="16129000" y="29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120381</xdr:rowOff>
    </xdr:from>
    <xdr:ext cx="736600" cy="259045"/>
    <xdr:sp macro="" textlink="">
      <xdr:nvSpPr>
        <xdr:cNvPr id="465" name="テキスト ボックス 464"/>
        <xdr:cNvSpPr txBox="1"/>
      </xdr:nvSpPr>
      <xdr:spPr>
        <a:xfrm>
          <a:off x="15798800" y="3035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67786</xdr:rowOff>
    </xdr:from>
    <xdr:to>
      <xdr:col>73</xdr:col>
      <xdr:colOff>44450</xdr:colOff>
      <xdr:row>17</xdr:row>
      <xdr:rowOff>169386</xdr:rowOff>
    </xdr:to>
    <xdr:sp macro="" textlink="">
      <xdr:nvSpPr>
        <xdr:cNvPr id="466" name="楕円 465"/>
        <xdr:cNvSpPr/>
      </xdr:nvSpPr>
      <xdr:spPr>
        <a:xfrm>
          <a:off x="15240000" y="29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154163</xdr:rowOff>
    </xdr:from>
    <xdr:ext cx="762000" cy="259045"/>
    <xdr:sp macro="" textlink="">
      <xdr:nvSpPr>
        <xdr:cNvPr id="467" name="テキスト ボックス 466"/>
        <xdr:cNvSpPr txBox="1"/>
      </xdr:nvSpPr>
      <xdr:spPr>
        <a:xfrm>
          <a:off x="14909800" y="306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93726</xdr:rowOff>
    </xdr:from>
    <xdr:to>
      <xdr:col>68</xdr:col>
      <xdr:colOff>203200</xdr:colOff>
      <xdr:row>18</xdr:row>
      <xdr:rowOff>23876</xdr:rowOff>
    </xdr:to>
    <xdr:sp macro="" textlink="">
      <xdr:nvSpPr>
        <xdr:cNvPr id="468" name="楕円 467"/>
        <xdr:cNvSpPr/>
      </xdr:nvSpPr>
      <xdr:spPr>
        <a:xfrm>
          <a:off x="14351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8653</xdr:rowOff>
    </xdr:from>
    <xdr:ext cx="762000" cy="259045"/>
    <xdr:sp macro="" textlink="">
      <xdr:nvSpPr>
        <xdr:cNvPr id="469" name="テキスト ボックス 468"/>
        <xdr:cNvSpPr txBox="1"/>
      </xdr:nvSpPr>
      <xdr:spPr>
        <a:xfrm>
          <a:off x="14020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3715</xdr:rowOff>
    </xdr:from>
    <xdr:to>
      <xdr:col>64</xdr:col>
      <xdr:colOff>152400</xdr:colOff>
      <xdr:row>18</xdr:row>
      <xdr:rowOff>105315</xdr:rowOff>
    </xdr:to>
    <xdr:sp macro="" textlink="">
      <xdr:nvSpPr>
        <xdr:cNvPr id="470" name="楕円 469"/>
        <xdr:cNvSpPr/>
      </xdr:nvSpPr>
      <xdr:spPr>
        <a:xfrm>
          <a:off x="13462000" y="30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90092</xdr:rowOff>
    </xdr:from>
    <xdr:ext cx="762000" cy="259045"/>
    <xdr:sp macro="" textlink="">
      <xdr:nvSpPr>
        <xdr:cNvPr id="471" name="テキスト ボックス 470"/>
        <xdr:cNvSpPr txBox="1"/>
      </xdr:nvSpPr>
      <xdr:spPr>
        <a:xfrm>
          <a:off x="13131800" y="31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27,650
26,716
546.99
26,639,598
25,724,396
746,764
13,897,985
31,327,157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を上回っている。職員数が類似団体と比較して多いために、経常収支比率の人件費分も平均を上回ることとなっている。退職者分全補充を行っている現状も含めて、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66040</xdr:rowOff>
    </xdr:to>
    <xdr:cxnSp macro="">
      <xdr:nvCxnSpPr>
        <xdr:cNvPr id="66" name="直線コネクタ 65"/>
        <xdr:cNvCxnSpPr/>
      </xdr:nvCxnSpPr>
      <xdr:spPr>
        <a:xfrm flipV="1">
          <a:off x="3987800" y="6550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39</xdr:row>
      <xdr:rowOff>69850</xdr:rowOff>
    </xdr:to>
    <xdr:cxnSp macro="">
      <xdr:nvCxnSpPr>
        <xdr:cNvPr id="69" name="直線コネクタ 68"/>
        <xdr:cNvCxnSpPr/>
      </xdr:nvCxnSpPr>
      <xdr:spPr>
        <a:xfrm flipV="1">
          <a:off x="3098800" y="65811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39</xdr:row>
      <xdr:rowOff>69850</xdr:rowOff>
    </xdr:to>
    <xdr:cxnSp macro="">
      <xdr:nvCxnSpPr>
        <xdr:cNvPr id="72" name="直線コネクタ 71"/>
        <xdr:cNvCxnSpPr/>
      </xdr:nvCxnSpPr>
      <xdr:spPr>
        <a:xfrm>
          <a:off x="2209800" y="652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12700</xdr:rowOff>
    </xdr:to>
    <xdr:cxnSp macro="">
      <xdr:nvCxnSpPr>
        <xdr:cNvPr id="75" name="直線コネクタ 74"/>
        <xdr:cNvCxnSpPr/>
      </xdr:nvCxnSpPr>
      <xdr:spPr>
        <a:xfrm>
          <a:off x="1320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までは類似団体平均を上回っていたが、令和３年度は同比率となり、令和４年度は下回ることとなった。昨年度と比較して数値が上昇しているのは、エネルギー高騰の影響を受けて公共施設の光熱水費等が上昇したことによると思われる。本市は、市域が広大で保有する公共施設数も多く、施設の維持管理経費が増加していく懸念があるが、物件費が以前と比較して減少傾向にあるのは、会計年度任用職員制度の導入により物件費に計上していた賃金が人件費にシフトされたことによ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37193</xdr:rowOff>
    </xdr:to>
    <xdr:cxnSp macro="">
      <xdr:nvCxnSpPr>
        <xdr:cNvPr id="129" name="直線コネクタ 128"/>
        <xdr:cNvCxnSpPr/>
      </xdr:nvCxnSpPr>
      <xdr:spPr>
        <a:xfrm>
          <a:off x="15671800" y="28429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58964</xdr:rowOff>
    </xdr:to>
    <xdr:cxnSp macro="">
      <xdr:nvCxnSpPr>
        <xdr:cNvPr id="132" name="直線コネクタ 131"/>
        <xdr:cNvCxnSpPr/>
      </xdr:nvCxnSpPr>
      <xdr:spPr>
        <a:xfrm flipV="1">
          <a:off x="14782800" y="2842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18</xdr:row>
      <xdr:rowOff>61686</xdr:rowOff>
    </xdr:to>
    <xdr:cxnSp macro="">
      <xdr:nvCxnSpPr>
        <xdr:cNvPr id="135" name="直線コネクタ 134"/>
        <xdr:cNvCxnSpPr/>
      </xdr:nvCxnSpPr>
      <xdr:spPr>
        <a:xfrm flipV="1">
          <a:off x="13893800" y="29736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61686</xdr:rowOff>
    </xdr:to>
    <xdr:cxnSp macro="">
      <xdr:nvCxnSpPr>
        <xdr:cNvPr id="138" name="直線コネクタ 137"/>
        <xdr:cNvCxnSpPr/>
      </xdr:nvCxnSpPr>
      <xdr:spPr>
        <a:xfrm>
          <a:off x="13004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51" name="テキスト ボックス 150"/>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6" name="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に比べ、大きく下回っている。障害者に対する訓練給付や介護給付が年々増えてきているが、障害者の人数自体は急激に伸びている状況ではないため、利用者の増加及びサービスの充実などの理由が考えられる。児童福祉関係については、少子化の影響により減少しており、生活保護関係についても受給者の減少により減少傾向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12700</xdr:rowOff>
    </xdr:to>
    <xdr:cxnSp macro="">
      <xdr:nvCxnSpPr>
        <xdr:cNvPr id="190" name="直線コネクタ 189"/>
        <xdr:cNvCxnSpPr/>
      </xdr:nvCxnSpPr>
      <xdr:spPr>
        <a:xfrm>
          <a:off x="3987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53</xdr:row>
      <xdr:rowOff>133350</xdr:rowOff>
    </xdr:to>
    <xdr:cxnSp macro="">
      <xdr:nvCxnSpPr>
        <xdr:cNvPr id="193" name="直線コネクタ 192"/>
        <xdr:cNvCxnSpPr/>
      </xdr:nvCxnSpPr>
      <xdr:spPr>
        <a:xfrm>
          <a:off x="3098800" y="922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152400</xdr:rowOff>
    </xdr:to>
    <xdr:cxnSp macro="">
      <xdr:nvCxnSpPr>
        <xdr:cNvPr id="196" name="直線コネクタ 195"/>
        <xdr:cNvCxnSpPr/>
      </xdr:nvCxnSpPr>
      <xdr:spPr>
        <a:xfrm flipV="1">
          <a:off x="2209800" y="922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54</xdr:row>
      <xdr:rowOff>152400</xdr:rowOff>
    </xdr:to>
    <xdr:cxnSp macro="">
      <xdr:nvCxnSpPr>
        <xdr:cNvPr id="199" name="直線コネクタ 198"/>
        <xdr:cNvCxnSpPr/>
      </xdr:nvCxnSpPr>
      <xdr:spPr>
        <a:xfrm>
          <a:off x="1320800" y="941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82550</xdr:rowOff>
    </xdr:from>
    <xdr:to>
      <xdr:col>20</xdr:col>
      <xdr:colOff>38100</xdr:colOff>
      <xdr:row>54</xdr:row>
      <xdr:rowOff>12700</xdr:rowOff>
    </xdr:to>
    <xdr:sp macro="" textlink="">
      <xdr:nvSpPr>
        <xdr:cNvPr id="211" name="楕円 210"/>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22877</xdr:rowOff>
    </xdr:from>
    <xdr:ext cx="736600" cy="259045"/>
    <xdr:sp macro="" textlink="">
      <xdr:nvSpPr>
        <xdr:cNvPr id="212" name="テキスト ボックス 211"/>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82550</xdr:rowOff>
    </xdr:from>
    <xdr:to>
      <xdr:col>15</xdr:col>
      <xdr:colOff>149225</xdr:colOff>
      <xdr:row>54</xdr:row>
      <xdr:rowOff>12700</xdr:rowOff>
    </xdr:to>
    <xdr:sp macro="" textlink="">
      <xdr:nvSpPr>
        <xdr:cNvPr id="213" name="楕円 212"/>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22877</xdr:rowOff>
    </xdr:from>
    <xdr:ext cx="762000" cy="259045"/>
    <xdr:sp macro="" textlink="">
      <xdr:nvSpPr>
        <xdr:cNvPr id="214" name="テキスト ボックス 213"/>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5" name="楕円 214"/>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6" name="テキスト ボックス 215"/>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7" name="楕円 216"/>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8" name="テキスト ボックス 217"/>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岡山県平均、類似団体平均を下回っており、近年は減少傾向にある。これは、令和２年度より簡易水道事業特別会計の水道事業への統合や下水道事業特別会計の公営企業会計への移行による減額が大きい。今後も、各事業においては独立採算の原則に立ち返った健全運営を一層推進す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168910</xdr:rowOff>
    </xdr:to>
    <xdr:cxnSp macro="">
      <xdr:nvCxnSpPr>
        <xdr:cNvPr id="251" name="直線コネクタ 250"/>
        <xdr:cNvCxnSpPr/>
      </xdr:nvCxnSpPr>
      <xdr:spPr>
        <a:xfrm>
          <a:off x="15671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73660</xdr:rowOff>
    </xdr:to>
    <xdr:cxnSp macro="">
      <xdr:nvCxnSpPr>
        <xdr:cNvPr id="254" name="直線コネクタ 253"/>
        <xdr:cNvCxnSpPr/>
      </xdr:nvCxnSpPr>
      <xdr:spPr>
        <a:xfrm flipV="1">
          <a:off x="14782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58</xdr:row>
      <xdr:rowOff>58420</xdr:rowOff>
    </xdr:to>
    <xdr:cxnSp macro="">
      <xdr:nvCxnSpPr>
        <xdr:cNvPr id="257" name="直線コネクタ 256"/>
        <xdr:cNvCxnSpPr/>
      </xdr:nvCxnSpPr>
      <xdr:spPr>
        <a:xfrm flipV="1">
          <a:off x="13893800" y="96748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58420</xdr:rowOff>
    </xdr:to>
    <xdr:cxnSp macro="">
      <xdr:nvCxnSpPr>
        <xdr:cNvPr id="260" name="直線コネクタ 259"/>
        <xdr:cNvCxnSpPr/>
      </xdr:nvCxnSpPr>
      <xdr:spPr>
        <a:xfrm>
          <a:off x="13004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0" name="楕円 269"/>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1"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2" name="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4" name="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6" name="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これは合併後、報償費や補助費の一斉見直しを行い、５％～１５％の縮減を行ってきたことによる。今後も行財政改革により、費用対効果も検討したうえで各種補助金の見直しを行い、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94996</xdr:rowOff>
    </xdr:to>
    <xdr:cxnSp macro="">
      <xdr:nvCxnSpPr>
        <xdr:cNvPr id="309" name="直線コネクタ 308"/>
        <xdr:cNvCxnSpPr/>
      </xdr:nvCxnSpPr>
      <xdr:spPr>
        <a:xfrm>
          <a:off x="15671800" y="61940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21844</xdr:rowOff>
    </xdr:to>
    <xdr:cxnSp macro="">
      <xdr:nvCxnSpPr>
        <xdr:cNvPr id="312" name="直線コネクタ 311"/>
        <xdr:cNvCxnSpPr/>
      </xdr:nvCxnSpPr>
      <xdr:spPr>
        <a:xfrm>
          <a:off x="14782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161290</xdr:rowOff>
    </xdr:to>
    <xdr:cxnSp macro="">
      <xdr:nvCxnSpPr>
        <xdr:cNvPr id="315" name="直線コネクタ 314"/>
        <xdr:cNvCxnSpPr/>
      </xdr:nvCxnSpPr>
      <xdr:spPr>
        <a:xfrm>
          <a:off x="13893800" y="6024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33274</xdr:rowOff>
    </xdr:to>
    <xdr:cxnSp macro="">
      <xdr:nvCxnSpPr>
        <xdr:cNvPr id="318" name="直線コネクタ 317"/>
        <xdr:cNvCxnSpPr/>
      </xdr:nvCxnSpPr>
      <xdr:spPr>
        <a:xfrm flipV="1">
          <a:off x="13004800" y="6024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8" name="楕円 327"/>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9"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3" name="テキスト ボックス 33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4" name="楕円 333"/>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5" name="テキスト ボックス 334"/>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6" name="楕円 335"/>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7" name="テキスト ボックス 336"/>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を大きく上回っている。これは、市庁舎や複合施設の建設など、近年大型事業が続いていることや平成３０年７月豪雨に係る災害復旧事業の影響が考えられ、今後も増加する見込みにある。普通建設事業に係る地方債発行額については、財政運営適正化計画に基づき、事業計画の延伸等による発行額の抑制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14605</xdr:rowOff>
    </xdr:to>
    <xdr:cxnSp macro="">
      <xdr:nvCxnSpPr>
        <xdr:cNvPr id="369" name="直線コネクタ 368"/>
        <xdr:cNvCxnSpPr/>
      </xdr:nvCxnSpPr>
      <xdr:spPr>
        <a:xfrm>
          <a:off x="3987800" y="129971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134620</xdr:rowOff>
    </xdr:from>
    <xdr:to>
      <xdr:col>19</xdr:col>
      <xdr:colOff>187325</xdr:colOff>
      <xdr:row>75</xdr:row>
      <xdr:rowOff>138430</xdr:rowOff>
    </xdr:to>
    <xdr:cxnSp macro="">
      <xdr:nvCxnSpPr>
        <xdr:cNvPr id="372" name="直線コネクタ 371"/>
        <xdr:cNvCxnSpPr/>
      </xdr:nvCxnSpPr>
      <xdr:spPr>
        <a:xfrm>
          <a:off x="3098800" y="12993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75</xdr:row>
      <xdr:rowOff>138430</xdr:rowOff>
    </xdr:to>
    <xdr:cxnSp macro="">
      <xdr:nvCxnSpPr>
        <xdr:cNvPr id="375" name="直線コネクタ 374"/>
        <xdr:cNvCxnSpPr/>
      </xdr:nvCxnSpPr>
      <xdr:spPr>
        <a:xfrm flipV="1">
          <a:off x="2209800" y="12993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142240</xdr:rowOff>
    </xdr:to>
    <xdr:cxnSp macro="">
      <xdr:nvCxnSpPr>
        <xdr:cNvPr id="378" name="直線コネクタ 377"/>
        <xdr:cNvCxnSpPr/>
      </xdr:nvCxnSpPr>
      <xdr:spPr>
        <a:xfrm flipV="1">
          <a:off x="1320800" y="12997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135255</xdr:rowOff>
    </xdr:from>
    <xdr:to>
      <xdr:col>24</xdr:col>
      <xdr:colOff>76200</xdr:colOff>
      <xdr:row>76</xdr:row>
      <xdr:rowOff>65405</xdr:rowOff>
    </xdr:to>
    <xdr:sp macro="" textlink="">
      <xdr:nvSpPr>
        <xdr:cNvPr id="388" name="楕円 387"/>
        <xdr:cNvSpPr/>
      </xdr:nvSpPr>
      <xdr:spPr>
        <a:xfrm>
          <a:off x="47752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107332</xdr:rowOff>
    </xdr:from>
    <xdr:ext cx="762000" cy="259045"/>
    <xdr:sp macro="" textlink="">
      <xdr:nvSpPr>
        <xdr:cNvPr id="389" name="公債費該当値テキスト"/>
        <xdr:cNvSpPr txBox="1"/>
      </xdr:nvSpPr>
      <xdr:spPr>
        <a:xfrm>
          <a:off x="49149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0" name="楕円 389"/>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2557</xdr:rowOff>
    </xdr:from>
    <xdr:ext cx="736600" cy="259045"/>
    <xdr:sp macro="" textlink="">
      <xdr:nvSpPr>
        <xdr:cNvPr id="391" name="テキスト ボックス 390"/>
        <xdr:cNvSpPr txBox="1"/>
      </xdr:nvSpPr>
      <xdr:spPr>
        <a:xfrm>
          <a:off x="3606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92" name="楕円 391"/>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170197</xdr:rowOff>
    </xdr:from>
    <xdr:ext cx="762000" cy="259045"/>
    <xdr:sp macro="" textlink="">
      <xdr:nvSpPr>
        <xdr:cNvPr id="393" name="テキスト ボックス 392"/>
        <xdr:cNvSpPr txBox="1"/>
      </xdr:nvSpPr>
      <xdr:spPr>
        <a:xfrm>
          <a:off x="2717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4" name="楕円 393"/>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2557</xdr:rowOff>
    </xdr:from>
    <xdr:ext cx="762000" cy="259045"/>
    <xdr:sp macro="" textlink="">
      <xdr:nvSpPr>
        <xdr:cNvPr id="395" name="テキスト ボックス 394"/>
        <xdr:cNvSpPr txBox="1"/>
      </xdr:nvSpPr>
      <xdr:spPr>
        <a:xfrm>
          <a:off x="1828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6" name="楕円 395"/>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6366</xdr:rowOff>
    </xdr:from>
    <xdr:ext cx="762000" cy="259045"/>
    <xdr:sp macro="" textlink="">
      <xdr:nvSpPr>
        <xdr:cNvPr id="397" name="テキスト ボックス 396"/>
        <xdr:cNvSpPr txBox="1"/>
      </xdr:nvSpPr>
      <xdr:spPr>
        <a:xfrm>
          <a:off x="939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を下回っているが、今後の一般財源の減少に備え、より一層の効率化を図る必要がある。行政運営の効率化、行政関与の必要性等を考慮のうえ、民間委託についても再検討を行い行政のスリム化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145288</xdr:rowOff>
    </xdr:from>
    <xdr:to>
      <xdr:col>82</xdr:col>
      <xdr:colOff>107950</xdr:colOff>
      <xdr:row>75</xdr:row>
      <xdr:rowOff>97282</xdr:rowOff>
    </xdr:to>
    <xdr:cxnSp macro="">
      <xdr:nvCxnSpPr>
        <xdr:cNvPr id="428" name="直線コネクタ 427"/>
        <xdr:cNvCxnSpPr/>
      </xdr:nvCxnSpPr>
      <xdr:spPr>
        <a:xfrm>
          <a:off x="15671800" y="1283258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75</xdr:row>
      <xdr:rowOff>152146</xdr:rowOff>
    </xdr:to>
    <xdr:cxnSp macro="">
      <xdr:nvCxnSpPr>
        <xdr:cNvPr id="431" name="直線コネクタ 430"/>
        <xdr:cNvCxnSpPr/>
      </xdr:nvCxnSpPr>
      <xdr:spPr>
        <a:xfrm flipV="1">
          <a:off x="14782800" y="1283258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44704</xdr:rowOff>
    </xdr:to>
    <xdr:cxnSp macro="">
      <xdr:nvCxnSpPr>
        <xdr:cNvPr id="434" name="直線コネクタ 433"/>
        <xdr:cNvCxnSpPr/>
      </xdr:nvCxnSpPr>
      <xdr:spPr>
        <a:xfrm flipV="1">
          <a:off x="13893800" y="13010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44704</xdr:rowOff>
    </xdr:to>
    <xdr:cxnSp macro="">
      <xdr:nvCxnSpPr>
        <xdr:cNvPr id="437" name="直線コネクタ 436"/>
        <xdr:cNvCxnSpPr/>
      </xdr:nvCxnSpPr>
      <xdr:spPr>
        <a:xfrm>
          <a:off x="13004800" y="129834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7" name="楕円 446"/>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48"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94488</xdr:rowOff>
    </xdr:from>
    <xdr:to>
      <xdr:col>78</xdr:col>
      <xdr:colOff>120650</xdr:colOff>
      <xdr:row>75</xdr:row>
      <xdr:rowOff>24638</xdr:rowOff>
    </xdr:to>
    <xdr:sp macro="" textlink="">
      <xdr:nvSpPr>
        <xdr:cNvPr id="449" name="楕円 448"/>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34815</xdr:rowOff>
    </xdr:from>
    <xdr:ext cx="736600" cy="259045"/>
    <xdr:sp macro="" textlink="">
      <xdr:nvSpPr>
        <xdr:cNvPr id="450" name="テキスト ボックス 449"/>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1" name="楕円 450"/>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2" name="テキスト ボックス 451"/>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3" name="楕円 452"/>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4" name="テキスト ボックス 453"/>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5" name="楕円 454"/>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6" name="テキスト ボックス 455"/>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43049</xdr:rowOff>
    </xdr:from>
    <xdr:to>
      <xdr:col>29</xdr:col>
      <xdr:colOff>127000</xdr:colOff>
      <xdr:row>14</xdr:row>
      <xdr:rowOff>54349</xdr:rowOff>
    </xdr:to>
    <xdr:cxnSp macro="">
      <xdr:nvCxnSpPr>
        <xdr:cNvPr id="52" name="直線コネクタ 51"/>
        <xdr:cNvCxnSpPr/>
      </xdr:nvCxnSpPr>
      <xdr:spPr bwMode="auto">
        <a:xfrm flipV="1">
          <a:off x="5003800" y="2490974"/>
          <a:ext cx="647700" cy="1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54349</xdr:rowOff>
    </xdr:from>
    <xdr:to>
      <xdr:col>26</xdr:col>
      <xdr:colOff>50800</xdr:colOff>
      <xdr:row>14</xdr:row>
      <xdr:rowOff>87311</xdr:rowOff>
    </xdr:to>
    <xdr:cxnSp macro="">
      <xdr:nvCxnSpPr>
        <xdr:cNvPr id="55" name="直線コネクタ 54"/>
        <xdr:cNvCxnSpPr/>
      </xdr:nvCxnSpPr>
      <xdr:spPr bwMode="auto">
        <a:xfrm flipV="1">
          <a:off x="4305300" y="2502274"/>
          <a:ext cx="698500" cy="3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87311</xdr:rowOff>
    </xdr:from>
    <xdr:to>
      <xdr:col>22</xdr:col>
      <xdr:colOff>114300</xdr:colOff>
      <xdr:row>15</xdr:row>
      <xdr:rowOff>1607</xdr:rowOff>
    </xdr:to>
    <xdr:cxnSp macro="">
      <xdr:nvCxnSpPr>
        <xdr:cNvPr id="58" name="直線コネクタ 57"/>
        <xdr:cNvCxnSpPr/>
      </xdr:nvCxnSpPr>
      <xdr:spPr bwMode="auto">
        <a:xfrm flipV="1">
          <a:off x="3606800" y="2535236"/>
          <a:ext cx="698500" cy="8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151079</xdr:rowOff>
    </xdr:from>
    <xdr:to>
      <xdr:col>18</xdr:col>
      <xdr:colOff>177800</xdr:colOff>
      <xdr:row>15</xdr:row>
      <xdr:rowOff>1607</xdr:rowOff>
    </xdr:to>
    <xdr:cxnSp macro="">
      <xdr:nvCxnSpPr>
        <xdr:cNvPr id="61" name="直線コネクタ 60"/>
        <xdr:cNvCxnSpPr/>
      </xdr:nvCxnSpPr>
      <xdr:spPr bwMode="auto">
        <a:xfrm>
          <a:off x="2908300" y="2599004"/>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163699</xdr:rowOff>
    </xdr:from>
    <xdr:to>
      <xdr:col>29</xdr:col>
      <xdr:colOff>177800</xdr:colOff>
      <xdr:row>14</xdr:row>
      <xdr:rowOff>93849</xdr:rowOff>
    </xdr:to>
    <xdr:sp macro="" textlink="">
      <xdr:nvSpPr>
        <xdr:cNvPr id="71" name="楕円 70"/>
        <xdr:cNvSpPr/>
      </xdr:nvSpPr>
      <xdr:spPr bwMode="auto">
        <a:xfrm>
          <a:off x="5600700" y="244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8776</xdr:rowOff>
    </xdr:from>
    <xdr:ext cx="762000" cy="259045"/>
    <xdr:sp macro="" textlink="">
      <xdr:nvSpPr>
        <xdr:cNvPr id="72" name="人口1人当たり決算額の推移該当値テキスト130"/>
        <xdr:cNvSpPr txBox="1"/>
      </xdr:nvSpPr>
      <xdr:spPr>
        <a:xfrm>
          <a:off x="5740400" y="228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3549</xdr:rowOff>
    </xdr:from>
    <xdr:to>
      <xdr:col>26</xdr:col>
      <xdr:colOff>101600</xdr:colOff>
      <xdr:row>14</xdr:row>
      <xdr:rowOff>105149</xdr:rowOff>
    </xdr:to>
    <xdr:sp macro="" textlink="">
      <xdr:nvSpPr>
        <xdr:cNvPr id="73" name="楕円 72"/>
        <xdr:cNvSpPr/>
      </xdr:nvSpPr>
      <xdr:spPr bwMode="auto">
        <a:xfrm>
          <a:off x="4953000" y="245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115326</xdr:rowOff>
    </xdr:from>
    <xdr:ext cx="736600" cy="259045"/>
    <xdr:sp macro="" textlink="">
      <xdr:nvSpPr>
        <xdr:cNvPr id="74" name="テキスト ボックス 73"/>
        <xdr:cNvSpPr txBox="1"/>
      </xdr:nvSpPr>
      <xdr:spPr>
        <a:xfrm>
          <a:off x="4622800" y="2220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36511</xdr:rowOff>
    </xdr:from>
    <xdr:to>
      <xdr:col>22</xdr:col>
      <xdr:colOff>165100</xdr:colOff>
      <xdr:row>14</xdr:row>
      <xdr:rowOff>138111</xdr:rowOff>
    </xdr:to>
    <xdr:sp macro="" textlink="">
      <xdr:nvSpPr>
        <xdr:cNvPr id="75" name="楕円 74"/>
        <xdr:cNvSpPr/>
      </xdr:nvSpPr>
      <xdr:spPr bwMode="auto">
        <a:xfrm>
          <a:off x="4254500" y="248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148288</xdr:rowOff>
    </xdr:from>
    <xdr:ext cx="762000" cy="259045"/>
    <xdr:sp macro="" textlink="">
      <xdr:nvSpPr>
        <xdr:cNvPr id="76" name="テキスト ボックス 75"/>
        <xdr:cNvSpPr txBox="1"/>
      </xdr:nvSpPr>
      <xdr:spPr>
        <a:xfrm>
          <a:off x="3924300" y="22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122257</xdr:rowOff>
    </xdr:from>
    <xdr:to>
      <xdr:col>19</xdr:col>
      <xdr:colOff>38100</xdr:colOff>
      <xdr:row>15</xdr:row>
      <xdr:rowOff>52407</xdr:rowOff>
    </xdr:to>
    <xdr:sp macro="" textlink="">
      <xdr:nvSpPr>
        <xdr:cNvPr id="77" name="楕円 76"/>
        <xdr:cNvSpPr/>
      </xdr:nvSpPr>
      <xdr:spPr bwMode="auto">
        <a:xfrm>
          <a:off x="3556000" y="257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62584</xdr:rowOff>
    </xdr:from>
    <xdr:ext cx="762000" cy="259045"/>
    <xdr:sp macro="" textlink="">
      <xdr:nvSpPr>
        <xdr:cNvPr id="78" name="テキスト ボックス 77"/>
        <xdr:cNvSpPr txBox="1"/>
      </xdr:nvSpPr>
      <xdr:spPr>
        <a:xfrm>
          <a:off x="3225800" y="233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100279</xdr:rowOff>
    </xdr:from>
    <xdr:to>
      <xdr:col>15</xdr:col>
      <xdr:colOff>101600</xdr:colOff>
      <xdr:row>15</xdr:row>
      <xdr:rowOff>30429</xdr:rowOff>
    </xdr:to>
    <xdr:sp macro="" textlink="">
      <xdr:nvSpPr>
        <xdr:cNvPr id="79" name="楕円 78"/>
        <xdr:cNvSpPr/>
      </xdr:nvSpPr>
      <xdr:spPr bwMode="auto">
        <a:xfrm>
          <a:off x="2857500" y="254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40606</xdr:rowOff>
    </xdr:from>
    <xdr:ext cx="762000" cy="259045"/>
    <xdr:sp macro="" textlink="">
      <xdr:nvSpPr>
        <xdr:cNvPr id="80" name="テキスト ボックス 79"/>
        <xdr:cNvSpPr txBox="1"/>
      </xdr:nvSpPr>
      <xdr:spPr>
        <a:xfrm>
          <a:off x="2527300" y="231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244432</xdr:rowOff>
    </xdr:from>
    <xdr:to>
      <xdr:col>29</xdr:col>
      <xdr:colOff>127000</xdr:colOff>
      <xdr:row>37</xdr:row>
      <xdr:rowOff>271552</xdr:rowOff>
    </xdr:to>
    <xdr:cxnSp macro="">
      <xdr:nvCxnSpPr>
        <xdr:cNvPr id="114" name="直線コネクタ 113"/>
        <xdr:cNvCxnSpPr/>
      </xdr:nvCxnSpPr>
      <xdr:spPr bwMode="auto">
        <a:xfrm flipV="1">
          <a:off x="5003800" y="7369132"/>
          <a:ext cx="647700" cy="27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246919</xdr:rowOff>
    </xdr:from>
    <xdr:ext cx="762000" cy="259045"/>
    <xdr:sp macro="" textlink="">
      <xdr:nvSpPr>
        <xdr:cNvPr id="115" name="人口1人当たり決算額の推移平均値テキスト445"/>
        <xdr:cNvSpPr txBox="1"/>
      </xdr:nvSpPr>
      <xdr:spPr>
        <a:xfrm>
          <a:off x="5740400" y="7371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262403</xdr:rowOff>
    </xdr:from>
    <xdr:to>
      <xdr:col>26</xdr:col>
      <xdr:colOff>50800</xdr:colOff>
      <xdr:row>37</xdr:row>
      <xdr:rowOff>271552</xdr:rowOff>
    </xdr:to>
    <xdr:cxnSp macro="">
      <xdr:nvCxnSpPr>
        <xdr:cNvPr id="117" name="直線コネクタ 116"/>
        <xdr:cNvCxnSpPr/>
      </xdr:nvCxnSpPr>
      <xdr:spPr bwMode="auto">
        <a:xfrm>
          <a:off x="4305300" y="7387103"/>
          <a:ext cx="698500" cy="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262293</xdr:rowOff>
    </xdr:from>
    <xdr:to>
      <xdr:col>22</xdr:col>
      <xdr:colOff>114300</xdr:colOff>
      <xdr:row>37</xdr:row>
      <xdr:rowOff>262403</xdr:rowOff>
    </xdr:to>
    <xdr:cxnSp macro="">
      <xdr:nvCxnSpPr>
        <xdr:cNvPr id="120" name="直線コネクタ 119"/>
        <xdr:cNvCxnSpPr/>
      </xdr:nvCxnSpPr>
      <xdr:spPr bwMode="auto">
        <a:xfrm>
          <a:off x="3606800" y="7386993"/>
          <a:ext cx="698500" cy="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262293</xdr:rowOff>
    </xdr:from>
    <xdr:to>
      <xdr:col>18</xdr:col>
      <xdr:colOff>177800</xdr:colOff>
      <xdr:row>37</xdr:row>
      <xdr:rowOff>266888</xdr:rowOff>
    </xdr:to>
    <xdr:cxnSp macro="">
      <xdr:nvCxnSpPr>
        <xdr:cNvPr id="123" name="直線コネクタ 122"/>
        <xdr:cNvCxnSpPr/>
      </xdr:nvCxnSpPr>
      <xdr:spPr bwMode="auto">
        <a:xfrm flipV="1">
          <a:off x="2908300" y="7386993"/>
          <a:ext cx="698500" cy="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193632</xdr:rowOff>
    </xdr:from>
    <xdr:to>
      <xdr:col>29</xdr:col>
      <xdr:colOff>177800</xdr:colOff>
      <xdr:row>37</xdr:row>
      <xdr:rowOff>295232</xdr:rowOff>
    </xdr:to>
    <xdr:sp macro="" textlink="">
      <xdr:nvSpPr>
        <xdr:cNvPr id="133" name="楕円 132"/>
        <xdr:cNvSpPr/>
      </xdr:nvSpPr>
      <xdr:spPr bwMode="auto">
        <a:xfrm>
          <a:off x="5600700" y="7318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38709</xdr:rowOff>
    </xdr:from>
    <xdr:ext cx="762000" cy="259045"/>
    <xdr:sp macro="" textlink="">
      <xdr:nvSpPr>
        <xdr:cNvPr id="134" name="人口1人当たり決算額の推移該当値テキスト445"/>
        <xdr:cNvSpPr txBox="1"/>
      </xdr:nvSpPr>
      <xdr:spPr>
        <a:xfrm>
          <a:off x="5740400" y="71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220752</xdr:rowOff>
    </xdr:from>
    <xdr:to>
      <xdr:col>26</xdr:col>
      <xdr:colOff>101600</xdr:colOff>
      <xdr:row>37</xdr:row>
      <xdr:rowOff>322352</xdr:rowOff>
    </xdr:to>
    <xdr:sp macro="" textlink="">
      <xdr:nvSpPr>
        <xdr:cNvPr id="135" name="楕円 134"/>
        <xdr:cNvSpPr/>
      </xdr:nvSpPr>
      <xdr:spPr bwMode="auto">
        <a:xfrm>
          <a:off x="4953000" y="734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161079</xdr:rowOff>
    </xdr:from>
    <xdr:ext cx="736600" cy="259045"/>
    <xdr:sp macro="" textlink="">
      <xdr:nvSpPr>
        <xdr:cNvPr id="136" name="テキスト ボックス 135"/>
        <xdr:cNvSpPr txBox="1"/>
      </xdr:nvSpPr>
      <xdr:spPr>
        <a:xfrm>
          <a:off x="4622800" y="711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211603</xdr:rowOff>
    </xdr:from>
    <xdr:to>
      <xdr:col>22</xdr:col>
      <xdr:colOff>165100</xdr:colOff>
      <xdr:row>37</xdr:row>
      <xdr:rowOff>313203</xdr:rowOff>
    </xdr:to>
    <xdr:sp macro="" textlink="">
      <xdr:nvSpPr>
        <xdr:cNvPr id="137" name="楕円 136"/>
        <xdr:cNvSpPr/>
      </xdr:nvSpPr>
      <xdr:spPr bwMode="auto">
        <a:xfrm>
          <a:off x="4254500" y="733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151930</xdr:rowOff>
    </xdr:from>
    <xdr:ext cx="762000" cy="259045"/>
    <xdr:sp macro="" textlink="">
      <xdr:nvSpPr>
        <xdr:cNvPr id="138" name="テキスト ボックス 137"/>
        <xdr:cNvSpPr txBox="1"/>
      </xdr:nvSpPr>
      <xdr:spPr>
        <a:xfrm>
          <a:off x="3924300" y="710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211493</xdr:rowOff>
    </xdr:from>
    <xdr:to>
      <xdr:col>19</xdr:col>
      <xdr:colOff>38100</xdr:colOff>
      <xdr:row>37</xdr:row>
      <xdr:rowOff>313093</xdr:rowOff>
    </xdr:to>
    <xdr:sp macro="" textlink="">
      <xdr:nvSpPr>
        <xdr:cNvPr id="139" name="楕円 138"/>
        <xdr:cNvSpPr/>
      </xdr:nvSpPr>
      <xdr:spPr bwMode="auto">
        <a:xfrm>
          <a:off x="3556000" y="7336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151820</xdr:rowOff>
    </xdr:from>
    <xdr:ext cx="762000" cy="259045"/>
    <xdr:sp macro="" textlink="">
      <xdr:nvSpPr>
        <xdr:cNvPr id="140" name="テキスト ボックス 139"/>
        <xdr:cNvSpPr txBox="1"/>
      </xdr:nvSpPr>
      <xdr:spPr>
        <a:xfrm>
          <a:off x="3225800" y="710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216088</xdr:rowOff>
    </xdr:from>
    <xdr:to>
      <xdr:col>15</xdr:col>
      <xdr:colOff>101600</xdr:colOff>
      <xdr:row>37</xdr:row>
      <xdr:rowOff>317688</xdr:rowOff>
    </xdr:to>
    <xdr:sp macro="" textlink="">
      <xdr:nvSpPr>
        <xdr:cNvPr id="141" name="楕円 140"/>
        <xdr:cNvSpPr/>
      </xdr:nvSpPr>
      <xdr:spPr bwMode="auto">
        <a:xfrm>
          <a:off x="2857500" y="734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156415</xdr:rowOff>
    </xdr:from>
    <xdr:ext cx="762000" cy="259045"/>
    <xdr:sp macro="" textlink="">
      <xdr:nvSpPr>
        <xdr:cNvPr id="142" name="テキスト ボックス 141"/>
        <xdr:cNvSpPr txBox="1"/>
      </xdr:nvSpPr>
      <xdr:spPr>
        <a:xfrm>
          <a:off x="2527300" y="710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27,650
26,716
546.99
26,639,598
25,724,396
746,764
13,897,985
31,327,157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141631</xdr:rowOff>
    </xdr:from>
    <xdr:to>
      <xdr:col>24</xdr:col>
      <xdr:colOff>63500</xdr:colOff>
      <xdr:row>32</xdr:row>
      <xdr:rowOff>17539</xdr:rowOff>
    </xdr:to>
    <xdr:cxnSp macro="">
      <xdr:nvCxnSpPr>
        <xdr:cNvPr id="61" name="直線コネクタ 60"/>
        <xdr:cNvCxnSpPr/>
      </xdr:nvCxnSpPr>
      <xdr:spPr>
        <a:xfrm>
          <a:off x="3797300" y="5456581"/>
          <a:ext cx="8382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141631</xdr:rowOff>
    </xdr:from>
    <xdr:to>
      <xdr:col>19</xdr:col>
      <xdr:colOff>177800</xdr:colOff>
      <xdr:row>32</xdr:row>
      <xdr:rowOff>19748</xdr:rowOff>
    </xdr:to>
    <xdr:cxnSp macro="">
      <xdr:nvCxnSpPr>
        <xdr:cNvPr id="64" name="直線コネクタ 63"/>
        <xdr:cNvCxnSpPr/>
      </xdr:nvCxnSpPr>
      <xdr:spPr>
        <a:xfrm flipV="1">
          <a:off x="2908300" y="5456581"/>
          <a:ext cx="889000" cy="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19748</xdr:rowOff>
    </xdr:from>
    <xdr:to>
      <xdr:col>15</xdr:col>
      <xdr:colOff>50800</xdr:colOff>
      <xdr:row>34</xdr:row>
      <xdr:rowOff>36475</xdr:rowOff>
    </xdr:to>
    <xdr:cxnSp macro="">
      <xdr:nvCxnSpPr>
        <xdr:cNvPr id="67" name="直線コネクタ 66"/>
        <xdr:cNvCxnSpPr/>
      </xdr:nvCxnSpPr>
      <xdr:spPr>
        <a:xfrm flipV="1">
          <a:off x="2019300" y="5506148"/>
          <a:ext cx="889000" cy="3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33185</xdr:rowOff>
    </xdr:from>
    <xdr:to>
      <xdr:col>10</xdr:col>
      <xdr:colOff>114300</xdr:colOff>
      <xdr:row>34</xdr:row>
      <xdr:rowOff>36475</xdr:rowOff>
    </xdr:to>
    <xdr:cxnSp macro="">
      <xdr:nvCxnSpPr>
        <xdr:cNvPr id="70" name="直線コネクタ 69"/>
        <xdr:cNvCxnSpPr/>
      </xdr:nvCxnSpPr>
      <xdr:spPr>
        <a:xfrm>
          <a:off x="1130300" y="5862485"/>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138189</xdr:rowOff>
    </xdr:from>
    <xdr:to>
      <xdr:col>24</xdr:col>
      <xdr:colOff>114300</xdr:colOff>
      <xdr:row>32</xdr:row>
      <xdr:rowOff>68339</xdr:rowOff>
    </xdr:to>
    <xdr:sp macro="" textlink="">
      <xdr:nvSpPr>
        <xdr:cNvPr id="80" name="楕円 79"/>
        <xdr:cNvSpPr/>
      </xdr:nvSpPr>
      <xdr:spPr>
        <a:xfrm>
          <a:off x="4584700" y="54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161066</xdr:rowOff>
    </xdr:from>
    <xdr:ext cx="599010" cy="259045"/>
    <xdr:sp macro="" textlink="">
      <xdr:nvSpPr>
        <xdr:cNvPr id="81" name="人件費該当値テキスト"/>
        <xdr:cNvSpPr txBox="1"/>
      </xdr:nvSpPr>
      <xdr:spPr>
        <a:xfrm>
          <a:off x="4686300" y="530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90831</xdr:rowOff>
    </xdr:from>
    <xdr:to>
      <xdr:col>20</xdr:col>
      <xdr:colOff>38100</xdr:colOff>
      <xdr:row>32</xdr:row>
      <xdr:rowOff>20981</xdr:rowOff>
    </xdr:to>
    <xdr:sp macro="" textlink="">
      <xdr:nvSpPr>
        <xdr:cNvPr id="82" name="楕円 81"/>
        <xdr:cNvSpPr/>
      </xdr:nvSpPr>
      <xdr:spPr>
        <a:xfrm>
          <a:off x="3746500" y="54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37508</xdr:rowOff>
    </xdr:from>
    <xdr:ext cx="599010" cy="259045"/>
    <xdr:sp macro="" textlink="">
      <xdr:nvSpPr>
        <xdr:cNvPr id="83" name="テキスト ボックス 82"/>
        <xdr:cNvSpPr txBox="1"/>
      </xdr:nvSpPr>
      <xdr:spPr>
        <a:xfrm>
          <a:off x="3497795" y="518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140398</xdr:rowOff>
    </xdr:from>
    <xdr:to>
      <xdr:col>15</xdr:col>
      <xdr:colOff>101600</xdr:colOff>
      <xdr:row>32</xdr:row>
      <xdr:rowOff>70548</xdr:rowOff>
    </xdr:to>
    <xdr:sp macro="" textlink="">
      <xdr:nvSpPr>
        <xdr:cNvPr id="84" name="楕円 83"/>
        <xdr:cNvSpPr/>
      </xdr:nvSpPr>
      <xdr:spPr>
        <a:xfrm>
          <a:off x="2857500" y="54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87075</xdr:rowOff>
    </xdr:from>
    <xdr:ext cx="599010" cy="259045"/>
    <xdr:sp macro="" textlink="">
      <xdr:nvSpPr>
        <xdr:cNvPr id="85" name="テキスト ボックス 84"/>
        <xdr:cNvSpPr txBox="1"/>
      </xdr:nvSpPr>
      <xdr:spPr>
        <a:xfrm>
          <a:off x="2608795" y="523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157125</xdr:rowOff>
    </xdr:from>
    <xdr:to>
      <xdr:col>10</xdr:col>
      <xdr:colOff>165100</xdr:colOff>
      <xdr:row>34</xdr:row>
      <xdr:rowOff>87275</xdr:rowOff>
    </xdr:to>
    <xdr:sp macro="" textlink="">
      <xdr:nvSpPr>
        <xdr:cNvPr id="86" name="楕円 85"/>
        <xdr:cNvSpPr/>
      </xdr:nvSpPr>
      <xdr:spPr>
        <a:xfrm>
          <a:off x="1968500" y="58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103802</xdr:rowOff>
    </xdr:from>
    <xdr:ext cx="599010" cy="259045"/>
    <xdr:sp macro="" textlink="">
      <xdr:nvSpPr>
        <xdr:cNvPr id="87" name="テキスト ボックス 86"/>
        <xdr:cNvSpPr txBox="1"/>
      </xdr:nvSpPr>
      <xdr:spPr>
        <a:xfrm>
          <a:off x="1719795" y="559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153835</xdr:rowOff>
    </xdr:from>
    <xdr:to>
      <xdr:col>6</xdr:col>
      <xdr:colOff>38100</xdr:colOff>
      <xdr:row>34</xdr:row>
      <xdr:rowOff>83985</xdr:rowOff>
    </xdr:to>
    <xdr:sp macro="" textlink="">
      <xdr:nvSpPr>
        <xdr:cNvPr id="88" name="楕円 87"/>
        <xdr:cNvSpPr/>
      </xdr:nvSpPr>
      <xdr:spPr>
        <a:xfrm>
          <a:off x="1079500" y="58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100512</xdr:rowOff>
    </xdr:from>
    <xdr:ext cx="599010" cy="259045"/>
    <xdr:sp macro="" textlink="">
      <xdr:nvSpPr>
        <xdr:cNvPr id="89" name="テキスト ボックス 88"/>
        <xdr:cNvSpPr txBox="1"/>
      </xdr:nvSpPr>
      <xdr:spPr>
        <a:xfrm>
          <a:off x="830795" y="558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168902</xdr:rowOff>
    </xdr:from>
    <xdr:to>
      <xdr:col>24</xdr:col>
      <xdr:colOff>63500</xdr:colOff>
      <xdr:row>57</xdr:row>
      <xdr:rowOff>169242</xdr:rowOff>
    </xdr:to>
    <xdr:cxnSp macro="">
      <xdr:nvCxnSpPr>
        <xdr:cNvPr id="118" name="直線コネクタ 117"/>
        <xdr:cNvCxnSpPr/>
      </xdr:nvCxnSpPr>
      <xdr:spPr>
        <a:xfrm>
          <a:off x="3797300" y="9941552"/>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168902</xdr:rowOff>
    </xdr:from>
    <xdr:to>
      <xdr:col>19</xdr:col>
      <xdr:colOff>177800</xdr:colOff>
      <xdr:row>58</xdr:row>
      <xdr:rowOff>23388</xdr:rowOff>
    </xdr:to>
    <xdr:cxnSp macro="">
      <xdr:nvCxnSpPr>
        <xdr:cNvPr id="121" name="直線コネクタ 120"/>
        <xdr:cNvCxnSpPr/>
      </xdr:nvCxnSpPr>
      <xdr:spPr>
        <a:xfrm flipV="1">
          <a:off x="2908300" y="9941552"/>
          <a:ext cx="889000" cy="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15833</xdr:rowOff>
    </xdr:from>
    <xdr:to>
      <xdr:col>15</xdr:col>
      <xdr:colOff>50800</xdr:colOff>
      <xdr:row>58</xdr:row>
      <xdr:rowOff>23388</xdr:rowOff>
    </xdr:to>
    <xdr:cxnSp macro="">
      <xdr:nvCxnSpPr>
        <xdr:cNvPr id="124" name="直線コネクタ 123"/>
        <xdr:cNvCxnSpPr/>
      </xdr:nvCxnSpPr>
      <xdr:spPr>
        <a:xfrm>
          <a:off x="2019300" y="9959933"/>
          <a:ext cx="8890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15833</xdr:rowOff>
    </xdr:from>
    <xdr:to>
      <xdr:col>10</xdr:col>
      <xdr:colOff>114300</xdr:colOff>
      <xdr:row>58</xdr:row>
      <xdr:rowOff>29351</xdr:rowOff>
    </xdr:to>
    <xdr:cxnSp macro="">
      <xdr:nvCxnSpPr>
        <xdr:cNvPr id="127" name="直線コネクタ 126"/>
        <xdr:cNvCxnSpPr/>
      </xdr:nvCxnSpPr>
      <xdr:spPr>
        <a:xfrm flipV="1">
          <a:off x="1130300" y="9959933"/>
          <a:ext cx="889000" cy="1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118442</xdr:rowOff>
    </xdr:from>
    <xdr:to>
      <xdr:col>24</xdr:col>
      <xdr:colOff>114300</xdr:colOff>
      <xdr:row>58</xdr:row>
      <xdr:rowOff>48592</xdr:rowOff>
    </xdr:to>
    <xdr:sp macro="" textlink="">
      <xdr:nvSpPr>
        <xdr:cNvPr id="137" name="楕円 136"/>
        <xdr:cNvSpPr/>
      </xdr:nvSpPr>
      <xdr:spPr>
        <a:xfrm>
          <a:off x="4584700" y="98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77819</xdr:rowOff>
    </xdr:from>
    <xdr:ext cx="599010" cy="259045"/>
    <xdr:sp macro="" textlink="">
      <xdr:nvSpPr>
        <xdr:cNvPr id="138" name="物件費該当値テキスト"/>
        <xdr:cNvSpPr txBox="1"/>
      </xdr:nvSpPr>
      <xdr:spPr>
        <a:xfrm>
          <a:off x="4686300" y="967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118102</xdr:rowOff>
    </xdr:from>
    <xdr:to>
      <xdr:col>20</xdr:col>
      <xdr:colOff>38100</xdr:colOff>
      <xdr:row>58</xdr:row>
      <xdr:rowOff>48252</xdr:rowOff>
    </xdr:to>
    <xdr:sp macro="" textlink="">
      <xdr:nvSpPr>
        <xdr:cNvPr id="139" name="楕円 138"/>
        <xdr:cNvSpPr/>
      </xdr:nvSpPr>
      <xdr:spPr>
        <a:xfrm>
          <a:off x="3746500" y="9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64779</xdr:rowOff>
    </xdr:from>
    <xdr:ext cx="599010" cy="259045"/>
    <xdr:sp macro="" textlink="">
      <xdr:nvSpPr>
        <xdr:cNvPr id="140" name="テキスト ボックス 139"/>
        <xdr:cNvSpPr txBox="1"/>
      </xdr:nvSpPr>
      <xdr:spPr>
        <a:xfrm>
          <a:off x="3497795" y="966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144038</xdr:rowOff>
    </xdr:from>
    <xdr:to>
      <xdr:col>15</xdr:col>
      <xdr:colOff>101600</xdr:colOff>
      <xdr:row>58</xdr:row>
      <xdr:rowOff>74188</xdr:rowOff>
    </xdr:to>
    <xdr:sp macro="" textlink="">
      <xdr:nvSpPr>
        <xdr:cNvPr id="141" name="楕円 140"/>
        <xdr:cNvSpPr/>
      </xdr:nvSpPr>
      <xdr:spPr>
        <a:xfrm>
          <a:off x="2857500" y="99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90715</xdr:rowOff>
    </xdr:from>
    <xdr:ext cx="599010" cy="259045"/>
    <xdr:sp macro="" textlink="">
      <xdr:nvSpPr>
        <xdr:cNvPr id="142" name="テキスト ボックス 141"/>
        <xdr:cNvSpPr txBox="1"/>
      </xdr:nvSpPr>
      <xdr:spPr>
        <a:xfrm>
          <a:off x="2608795" y="969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136483</xdr:rowOff>
    </xdr:from>
    <xdr:to>
      <xdr:col>10</xdr:col>
      <xdr:colOff>165100</xdr:colOff>
      <xdr:row>58</xdr:row>
      <xdr:rowOff>66633</xdr:rowOff>
    </xdr:to>
    <xdr:sp macro="" textlink="">
      <xdr:nvSpPr>
        <xdr:cNvPr id="143" name="楕円 142"/>
        <xdr:cNvSpPr/>
      </xdr:nvSpPr>
      <xdr:spPr>
        <a:xfrm>
          <a:off x="1968500" y="99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83160</xdr:rowOff>
    </xdr:from>
    <xdr:ext cx="599010" cy="259045"/>
    <xdr:sp macro="" textlink="">
      <xdr:nvSpPr>
        <xdr:cNvPr id="144" name="テキスト ボックス 143"/>
        <xdr:cNvSpPr txBox="1"/>
      </xdr:nvSpPr>
      <xdr:spPr>
        <a:xfrm>
          <a:off x="1719795" y="968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150001</xdr:rowOff>
    </xdr:from>
    <xdr:to>
      <xdr:col>6</xdr:col>
      <xdr:colOff>38100</xdr:colOff>
      <xdr:row>58</xdr:row>
      <xdr:rowOff>80151</xdr:rowOff>
    </xdr:to>
    <xdr:sp macro="" textlink="">
      <xdr:nvSpPr>
        <xdr:cNvPr id="145" name="楕円 144"/>
        <xdr:cNvSpPr/>
      </xdr:nvSpPr>
      <xdr:spPr>
        <a:xfrm>
          <a:off x="1079500" y="99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96678</xdr:rowOff>
    </xdr:from>
    <xdr:ext cx="534377" cy="259045"/>
    <xdr:sp macro="" textlink="">
      <xdr:nvSpPr>
        <xdr:cNvPr id="146" name="テキスト ボックス 145"/>
        <xdr:cNvSpPr txBox="1"/>
      </xdr:nvSpPr>
      <xdr:spPr>
        <a:xfrm>
          <a:off x="863111" y="96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155473</xdr:rowOff>
    </xdr:from>
    <xdr:to>
      <xdr:col>24</xdr:col>
      <xdr:colOff>63500</xdr:colOff>
      <xdr:row>78</xdr:row>
      <xdr:rowOff>166511</xdr:rowOff>
    </xdr:to>
    <xdr:cxnSp macro="">
      <xdr:nvCxnSpPr>
        <xdr:cNvPr id="177" name="直線コネクタ 176"/>
        <xdr:cNvCxnSpPr/>
      </xdr:nvCxnSpPr>
      <xdr:spPr>
        <a:xfrm flipV="1">
          <a:off x="3797300" y="13528573"/>
          <a:ext cx="8382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163229</xdr:rowOff>
    </xdr:from>
    <xdr:to>
      <xdr:col>19</xdr:col>
      <xdr:colOff>177800</xdr:colOff>
      <xdr:row>78</xdr:row>
      <xdr:rowOff>166511</xdr:rowOff>
    </xdr:to>
    <xdr:cxnSp macro="">
      <xdr:nvCxnSpPr>
        <xdr:cNvPr id="180" name="直線コネクタ 179"/>
        <xdr:cNvCxnSpPr/>
      </xdr:nvCxnSpPr>
      <xdr:spPr>
        <a:xfrm>
          <a:off x="2908300" y="13536329"/>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163229</xdr:rowOff>
    </xdr:from>
    <xdr:to>
      <xdr:col>15</xdr:col>
      <xdr:colOff>50800</xdr:colOff>
      <xdr:row>79</xdr:row>
      <xdr:rowOff>10035</xdr:rowOff>
    </xdr:to>
    <xdr:cxnSp macro="">
      <xdr:nvCxnSpPr>
        <xdr:cNvPr id="183" name="直線コネクタ 182"/>
        <xdr:cNvCxnSpPr/>
      </xdr:nvCxnSpPr>
      <xdr:spPr>
        <a:xfrm flipV="1">
          <a:off x="2019300" y="13536329"/>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10035</xdr:rowOff>
    </xdr:from>
    <xdr:to>
      <xdr:col>10</xdr:col>
      <xdr:colOff>114300</xdr:colOff>
      <xdr:row>79</xdr:row>
      <xdr:rowOff>20876</xdr:rowOff>
    </xdr:to>
    <xdr:cxnSp macro="">
      <xdr:nvCxnSpPr>
        <xdr:cNvPr id="186" name="直線コネクタ 185"/>
        <xdr:cNvCxnSpPr/>
      </xdr:nvCxnSpPr>
      <xdr:spPr>
        <a:xfrm flipV="1">
          <a:off x="1130300" y="13554585"/>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104673</xdr:rowOff>
    </xdr:from>
    <xdr:to>
      <xdr:col>24</xdr:col>
      <xdr:colOff>114300</xdr:colOff>
      <xdr:row>79</xdr:row>
      <xdr:rowOff>34823</xdr:rowOff>
    </xdr:to>
    <xdr:sp macro="" textlink="">
      <xdr:nvSpPr>
        <xdr:cNvPr id="196" name="楕円 195"/>
        <xdr:cNvSpPr/>
      </xdr:nvSpPr>
      <xdr:spPr>
        <a:xfrm>
          <a:off x="45847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22309</xdr:rowOff>
    </xdr:from>
    <xdr:ext cx="469744" cy="259045"/>
    <xdr:sp macro="" textlink="">
      <xdr:nvSpPr>
        <xdr:cNvPr id="197" name="維持補修費該当値テキスト"/>
        <xdr:cNvSpPr txBox="1"/>
      </xdr:nvSpPr>
      <xdr:spPr>
        <a:xfrm>
          <a:off x="4686300" y="1339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115711</xdr:rowOff>
    </xdr:from>
    <xdr:to>
      <xdr:col>20</xdr:col>
      <xdr:colOff>38100</xdr:colOff>
      <xdr:row>79</xdr:row>
      <xdr:rowOff>45861</xdr:rowOff>
    </xdr:to>
    <xdr:sp macro="" textlink="">
      <xdr:nvSpPr>
        <xdr:cNvPr id="198" name="楕円 197"/>
        <xdr:cNvSpPr/>
      </xdr:nvSpPr>
      <xdr:spPr>
        <a:xfrm>
          <a:off x="3746500" y="13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36988</xdr:rowOff>
    </xdr:from>
    <xdr:ext cx="469744" cy="259045"/>
    <xdr:sp macro="" textlink="">
      <xdr:nvSpPr>
        <xdr:cNvPr id="199" name="テキスト ボックス 198"/>
        <xdr:cNvSpPr txBox="1"/>
      </xdr:nvSpPr>
      <xdr:spPr>
        <a:xfrm>
          <a:off x="3562428" y="1358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112429</xdr:rowOff>
    </xdr:from>
    <xdr:to>
      <xdr:col>15</xdr:col>
      <xdr:colOff>101600</xdr:colOff>
      <xdr:row>79</xdr:row>
      <xdr:rowOff>42579</xdr:rowOff>
    </xdr:to>
    <xdr:sp macro="" textlink="">
      <xdr:nvSpPr>
        <xdr:cNvPr id="200" name="楕円 199"/>
        <xdr:cNvSpPr/>
      </xdr:nvSpPr>
      <xdr:spPr>
        <a:xfrm>
          <a:off x="2857500" y="134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33706</xdr:rowOff>
    </xdr:from>
    <xdr:ext cx="469744" cy="259045"/>
    <xdr:sp macro="" textlink="">
      <xdr:nvSpPr>
        <xdr:cNvPr id="201" name="テキスト ボックス 200"/>
        <xdr:cNvSpPr txBox="1"/>
      </xdr:nvSpPr>
      <xdr:spPr>
        <a:xfrm>
          <a:off x="2673428" y="1357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130685</xdr:rowOff>
    </xdr:from>
    <xdr:to>
      <xdr:col>10</xdr:col>
      <xdr:colOff>165100</xdr:colOff>
      <xdr:row>79</xdr:row>
      <xdr:rowOff>60835</xdr:rowOff>
    </xdr:to>
    <xdr:sp macro="" textlink="">
      <xdr:nvSpPr>
        <xdr:cNvPr id="202" name="楕円 201"/>
        <xdr:cNvSpPr/>
      </xdr:nvSpPr>
      <xdr:spPr>
        <a:xfrm>
          <a:off x="1968500" y="13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51962</xdr:rowOff>
    </xdr:from>
    <xdr:ext cx="469744" cy="259045"/>
    <xdr:sp macro="" textlink="">
      <xdr:nvSpPr>
        <xdr:cNvPr id="203" name="テキスト ボックス 202"/>
        <xdr:cNvSpPr txBox="1"/>
      </xdr:nvSpPr>
      <xdr:spPr>
        <a:xfrm>
          <a:off x="1784428" y="135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141526</xdr:rowOff>
    </xdr:from>
    <xdr:to>
      <xdr:col>6</xdr:col>
      <xdr:colOff>38100</xdr:colOff>
      <xdr:row>79</xdr:row>
      <xdr:rowOff>71676</xdr:rowOff>
    </xdr:to>
    <xdr:sp macro="" textlink="">
      <xdr:nvSpPr>
        <xdr:cNvPr id="204" name="楕円 203"/>
        <xdr:cNvSpPr/>
      </xdr:nvSpPr>
      <xdr:spPr>
        <a:xfrm>
          <a:off x="1079500" y="135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62803</xdr:rowOff>
    </xdr:from>
    <xdr:ext cx="469744" cy="259045"/>
    <xdr:sp macro="" textlink="">
      <xdr:nvSpPr>
        <xdr:cNvPr id="205" name="テキスト ボックス 204"/>
        <xdr:cNvSpPr txBox="1"/>
      </xdr:nvSpPr>
      <xdr:spPr>
        <a:xfrm>
          <a:off x="895428" y="136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169669</xdr:rowOff>
    </xdr:from>
    <xdr:to>
      <xdr:col>24</xdr:col>
      <xdr:colOff>63500</xdr:colOff>
      <xdr:row>97</xdr:row>
      <xdr:rowOff>10007</xdr:rowOff>
    </xdr:to>
    <xdr:cxnSp macro="">
      <xdr:nvCxnSpPr>
        <xdr:cNvPr id="237" name="直線コネクタ 236"/>
        <xdr:cNvCxnSpPr/>
      </xdr:nvCxnSpPr>
      <xdr:spPr>
        <a:xfrm>
          <a:off x="3797300" y="16628869"/>
          <a:ext cx="8382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169669</xdr:rowOff>
    </xdr:from>
    <xdr:to>
      <xdr:col>19</xdr:col>
      <xdr:colOff>177800</xdr:colOff>
      <xdr:row>98</xdr:row>
      <xdr:rowOff>49479</xdr:rowOff>
    </xdr:to>
    <xdr:cxnSp macro="">
      <xdr:nvCxnSpPr>
        <xdr:cNvPr id="240" name="直線コネクタ 239"/>
        <xdr:cNvCxnSpPr/>
      </xdr:nvCxnSpPr>
      <xdr:spPr>
        <a:xfrm flipV="1">
          <a:off x="2908300" y="16628869"/>
          <a:ext cx="889000" cy="22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7417</xdr:rowOff>
    </xdr:from>
    <xdr:to>
      <xdr:col>15</xdr:col>
      <xdr:colOff>50800</xdr:colOff>
      <xdr:row>98</xdr:row>
      <xdr:rowOff>49479</xdr:rowOff>
    </xdr:to>
    <xdr:cxnSp macro="">
      <xdr:nvCxnSpPr>
        <xdr:cNvPr id="243" name="直線コネクタ 242"/>
        <xdr:cNvCxnSpPr/>
      </xdr:nvCxnSpPr>
      <xdr:spPr>
        <a:xfrm>
          <a:off x="2019300" y="168095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110386</xdr:rowOff>
    </xdr:from>
    <xdr:to>
      <xdr:col>10</xdr:col>
      <xdr:colOff>114300</xdr:colOff>
      <xdr:row>98</xdr:row>
      <xdr:rowOff>7417</xdr:rowOff>
    </xdr:to>
    <xdr:cxnSp macro="">
      <xdr:nvCxnSpPr>
        <xdr:cNvPr id="246" name="直線コネクタ 245"/>
        <xdr:cNvCxnSpPr/>
      </xdr:nvCxnSpPr>
      <xdr:spPr>
        <a:xfrm>
          <a:off x="1130300" y="16741036"/>
          <a:ext cx="889000" cy="6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130657</xdr:rowOff>
    </xdr:from>
    <xdr:to>
      <xdr:col>24</xdr:col>
      <xdr:colOff>114300</xdr:colOff>
      <xdr:row>97</xdr:row>
      <xdr:rowOff>60807</xdr:rowOff>
    </xdr:to>
    <xdr:sp macro="" textlink="">
      <xdr:nvSpPr>
        <xdr:cNvPr id="256" name="楕円 255"/>
        <xdr:cNvSpPr/>
      </xdr:nvSpPr>
      <xdr:spPr>
        <a:xfrm>
          <a:off x="4584700" y="165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109084</xdr:rowOff>
    </xdr:from>
    <xdr:ext cx="534377" cy="259045"/>
    <xdr:sp macro="" textlink="">
      <xdr:nvSpPr>
        <xdr:cNvPr id="257" name="扶助費該当値テキスト"/>
        <xdr:cNvSpPr txBox="1"/>
      </xdr:nvSpPr>
      <xdr:spPr>
        <a:xfrm>
          <a:off x="4686300" y="165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118869</xdr:rowOff>
    </xdr:from>
    <xdr:to>
      <xdr:col>20</xdr:col>
      <xdr:colOff>38100</xdr:colOff>
      <xdr:row>97</xdr:row>
      <xdr:rowOff>49019</xdr:rowOff>
    </xdr:to>
    <xdr:sp macro="" textlink="">
      <xdr:nvSpPr>
        <xdr:cNvPr id="258" name="楕円 257"/>
        <xdr:cNvSpPr/>
      </xdr:nvSpPr>
      <xdr:spPr>
        <a:xfrm>
          <a:off x="3746500" y="165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40146</xdr:rowOff>
    </xdr:from>
    <xdr:ext cx="599010" cy="259045"/>
    <xdr:sp macro="" textlink="">
      <xdr:nvSpPr>
        <xdr:cNvPr id="259" name="テキスト ボックス 258"/>
        <xdr:cNvSpPr txBox="1"/>
      </xdr:nvSpPr>
      <xdr:spPr>
        <a:xfrm>
          <a:off x="3497795" y="166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170129</xdr:rowOff>
    </xdr:from>
    <xdr:to>
      <xdr:col>15</xdr:col>
      <xdr:colOff>101600</xdr:colOff>
      <xdr:row>98</xdr:row>
      <xdr:rowOff>100279</xdr:rowOff>
    </xdr:to>
    <xdr:sp macro="" textlink="">
      <xdr:nvSpPr>
        <xdr:cNvPr id="260" name="楕円 259"/>
        <xdr:cNvSpPr/>
      </xdr:nvSpPr>
      <xdr:spPr>
        <a:xfrm>
          <a:off x="2857500" y="168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91406</xdr:rowOff>
    </xdr:from>
    <xdr:ext cx="534377" cy="259045"/>
    <xdr:sp macro="" textlink="">
      <xdr:nvSpPr>
        <xdr:cNvPr id="261" name="テキスト ボックス 260"/>
        <xdr:cNvSpPr txBox="1"/>
      </xdr:nvSpPr>
      <xdr:spPr>
        <a:xfrm>
          <a:off x="2641111" y="168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128067</xdr:rowOff>
    </xdr:from>
    <xdr:to>
      <xdr:col>10</xdr:col>
      <xdr:colOff>165100</xdr:colOff>
      <xdr:row>98</xdr:row>
      <xdr:rowOff>58217</xdr:rowOff>
    </xdr:to>
    <xdr:sp macro="" textlink="">
      <xdr:nvSpPr>
        <xdr:cNvPr id="262" name="楕円 261"/>
        <xdr:cNvSpPr/>
      </xdr:nvSpPr>
      <xdr:spPr>
        <a:xfrm>
          <a:off x="1968500" y="167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49344</xdr:rowOff>
    </xdr:from>
    <xdr:ext cx="534377" cy="259045"/>
    <xdr:sp macro="" textlink="">
      <xdr:nvSpPr>
        <xdr:cNvPr id="263" name="テキスト ボックス 262"/>
        <xdr:cNvSpPr txBox="1"/>
      </xdr:nvSpPr>
      <xdr:spPr>
        <a:xfrm>
          <a:off x="1752111" y="168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59586</xdr:rowOff>
    </xdr:from>
    <xdr:to>
      <xdr:col>6</xdr:col>
      <xdr:colOff>38100</xdr:colOff>
      <xdr:row>97</xdr:row>
      <xdr:rowOff>161186</xdr:rowOff>
    </xdr:to>
    <xdr:sp macro="" textlink="">
      <xdr:nvSpPr>
        <xdr:cNvPr id="264" name="楕円 263"/>
        <xdr:cNvSpPr/>
      </xdr:nvSpPr>
      <xdr:spPr>
        <a:xfrm>
          <a:off x="1079500" y="166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152313</xdr:rowOff>
    </xdr:from>
    <xdr:ext cx="534377" cy="259045"/>
    <xdr:sp macro="" textlink="">
      <xdr:nvSpPr>
        <xdr:cNvPr id="265" name="テキスト ボックス 264"/>
        <xdr:cNvSpPr txBox="1"/>
      </xdr:nvSpPr>
      <xdr:spPr>
        <a:xfrm>
          <a:off x="863111" y="167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43626</xdr:rowOff>
    </xdr:from>
    <xdr:to>
      <xdr:col>55</xdr:col>
      <xdr:colOff>0</xdr:colOff>
      <xdr:row>37</xdr:row>
      <xdr:rowOff>106249</xdr:rowOff>
    </xdr:to>
    <xdr:cxnSp macro="">
      <xdr:nvCxnSpPr>
        <xdr:cNvPr id="296" name="直線コネクタ 295"/>
        <xdr:cNvCxnSpPr/>
      </xdr:nvCxnSpPr>
      <xdr:spPr>
        <a:xfrm flipV="1">
          <a:off x="9639300" y="6387276"/>
          <a:ext cx="838200" cy="6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103085</xdr:rowOff>
    </xdr:from>
    <xdr:to>
      <xdr:col>50</xdr:col>
      <xdr:colOff>114300</xdr:colOff>
      <xdr:row>37</xdr:row>
      <xdr:rowOff>106249</xdr:rowOff>
    </xdr:to>
    <xdr:cxnSp macro="">
      <xdr:nvCxnSpPr>
        <xdr:cNvPr id="299" name="直線コネクタ 298"/>
        <xdr:cNvCxnSpPr/>
      </xdr:nvCxnSpPr>
      <xdr:spPr>
        <a:xfrm>
          <a:off x="8750300" y="6103835"/>
          <a:ext cx="889000" cy="3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103085</xdr:rowOff>
    </xdr:from>
    <xdr:to>
      <xdr:col>45</xdr:col>
      <xdr:colOff>177800</xdr:colOff>
      <xdr:row>38</xdr:row>
      <xdr:rowOff>26880</xdr:rowOff>
    </xdr:to>
    <xdr:cxnSp macro="">
      <xdr:nvCxnSpPr>
        <xdr:cNvPr id="302" name="直線コネクタ 301"/>
        <xdr:cNvCxnSpPr/>
      </xdr:nvCxnSpPr>
      <xdr:spPr>
        <a:xfrm flipV="1">
          <a:off x="7861300" y="6103835"/>
          <a:ext cx="889000" cy="4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148384</xdr:rowOff>
    </xdr:from>
    <xdr:to>
      <xdr:col>41</xdr:col>
      <xdr:colOff>50800</xdr:colOff>
      <xdr:row>38</xdr:row>
      <xdr:rowOff>26880</xdr:rowOff>
    </xdr:to>
    <xdr:cxnSp macro="">
      <xdr:nvCxnSpPr>
        <xdr:cNvPr id="305" name="直線コネクタ 304"/>
        <xdr:cNvCxnSpPr/>
      </xdr:nvCxnSpPr>
      <xdr:spPr>
        <a:xfrm>
          <a:off x="6972300" y="6492034"/>
          <a:ext cx="889000" cy="4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164276</xdr:rowOff>
    </xdr:from>
    <xdr:to>
      <xdr:col>55</xdr:col>
      <xdr:colOff>50800</xdr:colOff>
      <xdr:row>37</xdr:row>
      <xdr:rowOff>94426</xdr:rowOff>
    </xdr:to>
    <xdr:sp macro="" textlink="">
      <xdr:nvSpPr>
        <xdr:cNvPr id="315" name="楕円 314"/>
        <xdr:cNvSpPr/>
      </xdr:nvSpPr>
      <xdr:spPr>
        <a:xfrm>
          <a:off x="10426700" y="63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15703</xdr:rowOff>
    </xdr:from>
    <xdr:ext cx="599010" cy="259045"/>
    <xdr:sp macro="" textlink="">
      <xdr:nvSpPr>
        <xdr:cNvPr id="316" name="補助費等該当値テキスト"/>
        <xdr:cNvSpPr txBox="1"/>
      </xdr:nvSpPr>
      <xdr:spPr>
        <a:xfrm>
          <a:off x="10528300" y="618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55449</xdr:rowOff>
    </xdr:from>
    <xdr:to>
      <xdr:col>50</xdr:col>
      <xdr:colOff>165100</xdr:colOff>
      <xdr:row>37</xdr:row>
      <xdr:rowOff>157049</xdr:rowOff>
    </xdr:to>
    <xdr:sp macro="" textlink="">
      <xdr:nvSpPr>
        <xdr:cNvPr id="317" name="楕円 316"/>
        <xdr:cNvSpPr/>
      </xdr:nvSpPr>
      <xdr:spPr>
        <a:xfrm>
          <a:off x="9588500" y="63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2126</xdr:rowOff>
    </xdr:from>
    <xdr:ext cx="599010" cy="259045"/>
    <xdr:sp macro="" textlink="">
      <xdr:nvSpPr>
        <xdr:cNvPr id="318" name="テキスト ボックス 317"/>
        <xdr:cNvSpPr txBox="1"/>
      </xdr:nvSpPr>
      <xdr:spPr>
        <a:xfrm>
          <a:off x="9339795" y="617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52285</xdr:rowOff>
    </xdr:from>
    <xdr:to>
      <xdr:col>46</xdr:col>
      <xdr:colOff>38100</xdr:colOff>
      <xdr:row>35</xdr:row>
      <xdr:rowOff>153885</xdr:rowOff>
    </xdr:to>
    <xdr:sp macro="" textlink="">
      <xdr:nvSpPr>
        <xdr:cNvPr id="319" name="楕円 318"/>
        <xdr:cNvSpPr/>
      </xdr:nvSpPr>
      <xdr:spPr>
        <a:xfrm>
          <a:off x="8699500" y="60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170412</xdr:rowOff>
    </xdr:from>
    <xdr:ext cx="599010" cy="259045"/>
    <xdr:sp macro="" textlink="">
      <xdr:nvSpPr>
        <xdr:cNvPr id="320" name="テキスト ボックス 319"/>
        <xdr:cNvSpPr txBox="1"/>
      </xdr:nvSpPr>
      <xdr:spPr>
        <a:xfrm>
          <a:off x="8450795" y="58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147529</xdr:rowOff>
    </xdr:from>
    <xdr:to>
      <xdr:col>41</xdr:col>
      <xdr:colOff>101600</xdr:colOff>
      <xdr:row>38</xdr:row>
      <xdr:rowOff>77679</xdr:rowOff>
    </xdr:to>
    <xdr:sp macro="" textlink="">
      <xdr:nvSpPr>
        <xdr:cNvPr id="321" name="楕円 320"/>
        <xdr:cNvSpPr/>
      </xdr:nvSpPr>
      <xdr:spPr>
        <a:xfrm>
          <a:off x="7810500" y="64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68807</xdr:rowOff>
    </xdr:from>
    <xdr:ext cx="534377" cy="259045"/>
    <xdr:sp macro="" textlink="">
      <xdr:nvSpPr>
        <xdr:cNvPr id="322" name="テキスト ボックス 321"/>
        <xdr:cNvSpPr txBox="1"/>
      </xdr:nvSpPr>
      <xdr:spPr>
        <a:xfrm>
          <a:off x="7594111" y="65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97584</xdr:rowOff>
    </xdr:from>
    <xdr:to>
      <xdr:col>36</xdr:col>
      <xdr:colOff>165100</xdr:colOff>
      <xdr:row>38</xdr:row>
      <xdr:rowOff>27733</xdr:rowOff>
    </xdr:to>
    <xdr:sp macro="" textlink="">
      <xdr:nvSpPr>
        <xdr:cNvPr id="323" name="楕円 322"/>
        <xdr:cNvSpPr/>
      </xdr:nvSpPr>
      <xdr:spPr>
        <a:xfrm>
          <a:off x="6921500" y="6441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44261</xdr:rowOff>
    </xdr:from>
    <xdr:ext cx="534377" cy="259045"/>
    <xdr:sp macro="" textlink="">
      <xdr:nvSpPr>
        <xdr:cNvPr id="324" name="テキスト ボックス 323"/>
        <xdr:cNvSpPr txBox="1"/>
      </xdr:nvSpPr>
      <xdr:spPr>
        <a:xfrm>
          <a:off x="6705111" y="62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5744</xdr:rowOff>
    </xdr:from>
    <xdr:to>
      <xdr:col>55</xdr:col>
      <xdr:colOff>0</xdr:colOff>
      <xdr:row>57</xdr:row>
      <xdr:rowOff>29541</xdr:rowOff>
    </xdr:to>
    <xdr:cxnSp macro="">
      <xdr:nvCxnSpPr>
        <xdr:cNvPr id="355" name="直線コネクタ 354"/>
        <xdr:cNvCxnSpPr/>
      </xdr:nvCxnSpPr>
      <xdr:spPr>
        <a:xfrm flipV="1">
          <a:off x="9639300" y="9778394"/>
          <a:ext cx="8382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29541</xdr:rowOff>
    </xdr:from>
    <xdr:to>
      <xdr:col>50</xdr:col>
      <xdr:colOff>114300</xdr:colOff>
      <xdr:row>57</xdr:row>
      <xdr:rowOff>89039</xdr:rowOff>
    </xdr:to>
    <xdr:cxnSp macro="">
      <xdr:nvCxnSpPr>
        <xdr:cNvPr id="358" name="直線コネクタ 357"/>
        <xdr:cNvCxnSpPr/>
      </xdr:nvCxnSpPr>
      <xdr:spPr>
        <a:xfrm flipV="1">
          <a:off x="8750300" y="9802191"/>
          <a:ext cx="889000" cy="5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89039</xdr:rowOff>
    </xdr:from>
    <xdr:to>
      <xdr:col>45</xdr:col>
      <xdr:colOff>177800</xdr:colOff>
      <xdr:row>57</xdr:row>
      <xdr:rowOff>145578</xdr:rowOff>
    </xdr:to>
    <xdr:cxnSp macro="">
      <xdr:nvCxnSpPr>
        <xdr:cNvPr id="361" name="直線コネクタ 360"/>
        <xdr:cNvCxnSpPr/>
      </xdr:nvCxnSpPr>
      <xdr:spPr>
        <a:xfrm flipV="1">
          <a:off x="7861300" y="9861689"/>
          <a:ext cx="889000" cy="5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34025</xdr:rowOff>
    </xdr:from>
    <xdr:to>
      <xdr:col>41</xdr:col>
      <xdr:colOff>50800</xdr:colOff>
      <xdr:row>57</xdr:row>
      <xdr:rowOff>145578</xdr:rowOff>
    </xdr:to>
    <xdr:cxnSp macro="">
      <xdr:nvCxnSpPr>
        <xdr:cNvPr id="364" name="直線コネクタ 363"/>
        <xdr:cNvCxnSpPr/>
      </xdr:nvCxnSpPr>
      <xdr:spPr>
        <a:xfrm>
          <a:off x="6972300" y="9806675"/>
          <a:ext cx="889000" cy="1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126394</xdr:rowOff>
    </xdr:from>
    <xdr:to>
      <xdr:col>55</xdr:col>
      <xdr:colOff>50800</xdr:colOff>
      <xdr:row>57</xdr:row>
      <xdr:rowOff>56544</xdr:rowOff>
    </xdr:to>
    <xdr:sp macro="" textlink="">
      <xdr:nvSpPr>
        <xdr:cNvPr id="374" name="楕円 373"/>
        <xdr:cNvSpPr/>
      </xdr:nvSpPr>
      <xdr:spPr>
        <a:xfrm>
          <a:off x="10426700" y="97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149271</xdr:rowOff>
    </xdr:from>
    <xdr:ext cx="599010" cy="259045"/>
    <xdr:sp macro="" textlink="">
      <xdr:nvSpPr>
        <xdr:cNvPr id="375" name="普通建設事業費該当値テキスト"/>
        <xdr:cNvSpPr txBox="1"/>
      </xdr:nvSpPr>
      <xdr:spPr>
        <a:xfrm>
          <a:off x="10528300" y="95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150191</xdr:rowOff>
    </xdr:from>
    <xdr:to>
      <xdr:col>50</xdr:col>
      <xdr:colOff>165100</xdr:colOff>
      <xdr:row>57</xdr:row>
      <xdr:rowOff>80341</xdr:rowOff>
    </xdr:to>
    <xdr:sp macro="" textlink="">
      <xdr:nvSpPr>
        <xdr:cNvPr id="376" name="楕円 375"/>
        <xdr:cNvSpPr/>
      </xdr:nvSpPr>
      <xdr:spPr>
        <a:xfrm>
          <a:off x="9588500" y="97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96868</xdr:rowOff>
    </xdr:from>
    <xdr:ext cx="599010" cy="259045"/>
    <xdr:sp macro="" textlink="">
      <xdr:nvSpPr>
        <xdr:cNvPr id="377" name="テキスト ボックス 376"/>
        <xdr:cNvSpPr txBox="1"/>
      </xdr:nvSpPr>
      <xdr:spPr>
        <a:xfrm>
          <a:off x="9339795" y="952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38239</xdr:rowOff>
    </xdr:from>
    <xdr:to>
      <xdr:col>46</xdr:col>
      <xdr:colOff>38100</xdr:colOff>
      <xdr:row>57</xdr:row>
      <xdr:rowOff>139839</xdr:rowOff>
    </xdr:to>
    <xdr:sp macro="" textlink="">
      <xdr:nvSpPr>
        <xdr:cNvPr id="378" name="楕円 377"/>
        <xdr:cNvSpPr/>
      </xdr:nvSpPr>
      <xdr:spPr>
        <a:xfrm>
          <a:off x="8699500" y="98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156366</xdr:rowOff>
    </xdr:from>
    <xdr:ext cx="599010" cy="259045"/>
    <xdr:sp macro="" textlink="">
      <xdr:nvSpPr>
        <xdr:cNvPr id="379" name="テキスト ボックス 378"/>
        <xdr:cNvSpPr txBox="1"/>
      </xdr:nvSpPr>
      <xdr:spPr>
        <a:xfrm>
          <a:off x="8450795" y="95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94778</xdr:rowOff>
    </xdr:from>
    <xdr:to>
      <xdr:col>41</xdr:col>
      <xdr:colOff>101600</xdr:colOff>
      <xdr:row>58</xdr:row>
      <xdr:rowOff>24928</xdr:rowOff>
    </xdr:to>
    <xdr:sp macro="" textlink="">
      <xdr:nvSpPr>
        <xdr:cNvPr id="380" name="楕円 379"/>
        <xdr:cNvSpPr/>
      </xdr:nvSpPr>
      <xdr:spPr>
        <a:xfrm>
          <a:off x="7810500" y="98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16055</xdr:rowOff>
    </xdr:from>
    <xdr:ext cx="534377" cy="259045"/>
    <xdr:sp macro="" textlink="">
      <xdr:nvSpPr>
        <xdr:cNvPr id="381" name="テキスト ボックス 380"/>
        <xdr:cNvSpPr txBox="1"/>
      </xdr:nvSpPr>
      <xdr:spPr>
        <a:xfrm>
          <a:off x="7594111" y="996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154675</xdr:rowOff>
    </xdr:from>
    <xdr:to>
      <xdr:col>36</xdr:col>
      <xdr:colOff>165100</xdr:colOff>
      <xdr:row>57</xdr:row>
      <xdr:rowOff>84825</xdr:rowOff>
    </xdr:to>
    <xdr:sp macro="" textlink="">
      <xdr:nvSpPr>
        <xdr:cNvPr id="382" name="楕円 381"/>
        <xdr:cNvSpPr/>
      </xdr:nvSpPr>
      <xdr:spPr>
        <a:xfrm>
          <a:off x="6921500" y="97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101352</xdr:rowOff>
    </xdr:from>
    <xdr:ext cx="599010" cy="259045"/>
    <xdr:sp macro="" textlink="">
      <xdr:nvSpPr>
        <xdr:cNvPr id="383" name="テキスト ボックス 382"/>
        <xdr:cNvSpPr txBox="1"/>
      </xdr:nvSpPr>
      <xdr:spPr>
        <a:xfrm>
          <a:off x="6672795" y="953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157302</xdr:rowOff>
    </xdr:from>
    <xdr:to>
      <xdr:col>55</xdr:col>
      <xdr:colOff>0</xdr:colOff>
      <xdr:row>79</xdr:row>
      <xdr:rowOff>8573</xdr:rowOff>
    </xdr:to>
    <xdr:cxnSp macro="">
      <xdr:nvCxnSpPr>
        <xdr:cNvPr id="412" name="直線コネクタ 411"/>
        <xdr:cNvCxnSpPr/>
      </xdr:nvCxnSpPr>
      <xdr:spPr>
        <a:xfrm>
          <a:off x="9639300" y="13530402"/>
          <a:ext cx="8382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120092</xdr:rowOff>
    </xdr:from>
    <xdr:to>
      <xdr:col>50</xdr:col>
      <xdr:colOff>114300</xdr:colOff>
      <xdr:row>78</xdr:row>
      <xdr:rowOff>157302</xdr:rowOff>
    </xdr:to>
    <xdr:cxnSp macro="">
      <xdr:nvCxnSpPr>
        <xdr:cNvPr id="415" name="直線コネクタ 414"/>
        <xdr:cNvCxnSpPr/>
      </xdr:nvCxnSpPr>
      <xdr:spPr>
        <a:xfrm>
          <a:off x="8750300" y="13321742"/>
          <a:ext cx="889000" cy="2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42635</xdr:rowOff>
    </xdr:from>
    <xdr:to>
      <xdr:col>45</xdr:col>
      <xdr:colOff>177800</xdr:colOff>
      <xdr:row>77</xdr:row>
      <xdr:rowOff>120092</xdr:rowOff>
    </xdr:to>
    <xdr:cxnSp macro="">
      <xdr:nvCxnSpPr>
        <xdr:cNvPr id="418" name="直線コネクタ 417"/>
        <xdr:cNvCxnSpPr/>
      </xdr:nvCxnSpPr>
      <xdr:spPr>
        <a:xfrm>
          <a:off x="7861300" y="13072835"/>
          <a:ext cx="889000" cy="24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39739</xdr:rowOff>
    </xdr:from>
    <xdr:to>
      <xdr:col>41</xdr:col>
      <xdr:colOff>50800</xdr:colOff>
      <xdr:row>76</xdr:row>
      <xdr:rowOff>42635</xdr:rowOff>
    </xdr:to>
    <xdr:cxnSp macro="">
      <xdr:nvCxnSpPr>
        <xdr:cNvPr id="421" name="直線コネクタ 420"/>
        <xdr:cNvCxnSpPr/>
      </xdr:nvCxnSpPr>
      <xdr:spPr>
        <a:xfrm>
          <a:off x="6972300" y="12727039"/>
          <a:ext cx="889000" cy="3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129223</xdr:rowOff>
    </xdr:from>
    <xdr:to>
      <xdr:col>55</xdr:col>
      <xdr:colOff>50800</xdr:colOff>
      <xdr:row>79</xdr:row>
      <xdr:rowOff>59373</xdr:rowOff>
    </xdr:to>
    <xdr:sp macro="" textlink="">
      <xdr:nvSpPr>
        <xdr:cNvPr id="431" name="楕円 430"/>
        <xdr:cNvSpPr/>
      </xdr:nvSpPr>
      <xdr:spPr>
        <a:xfrm>
          <a:off x="10426700" y="135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44150</xdr:rowOff>
    </xdr:from>
    <xdr:ext cx="469744" cy="259045"/>
    <xdr:sp macro="" textlink="">
      <xdr:nvSpPr>
        <xdr:cNvPr id="432" name="普通建設事業費 （ うち新規整備　）該当値テキスト"/>
        <xdr:cNvSpPr txBox="1"/>
      </xdr:nvSpPr>
      <xdr:spPr>
        <a:xfrm>
          <a:off x="10528300" y="134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106502</xdr:rowOff>
    </xdr:from>
    <xdr:to>
      <xdr:col>50</xdr:col>
      <xdr:colOff>165100</xdr:colOff>
      <xdr:row>79</xdr:row>
      <xdr:rowOff>36652</xdr:rowOff>
    </xdr:to>
    <xdr:sp macro="" textlink="">
      <xdr:nvSpPr>
        <xdr:cNvPr id="433" name="楕円 432"/>
        <xdr:cNvSpPr/>
      </xdr:nvSpPr>
      <xdr:spPr>
        <a:xfrm>
          <a:off x="95885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27779</xdr:rowOff>
    </xdr:from>
    <xdr:ext cx="469744" cy="259045"/>
    <xdr:sp macro="" textlink="">
      <xdr:nvSpPr>
        <xdr:cNvPr id="434" name="テキスト ボックス 433"/>
        <xdr:cNvSpPr txBox="1"/>
      </xdr:nvSpPr>
      <xdr:spPr>
        <a:xfrm>
          <a:off x="9404428" y="135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69292</xdr:rowOff>
    </xdr:from>
    <xdr:to>
      <xdr:col>46</xdr:col>
      <xdr:colOff>38100</xdr:colOff>
      <xdr:row>77</xdr:row>
      <xdr:rowOff>170892</xdr:rowOff>
    </xdr:to>
    <xdr:sp macro="" textlink="">
      <xdr:nvSpPr>
        <xdr:cNvPr id="435" name="楕円 434"/>
        <xdr:cNvSpPr/>
      </xdr:nvSpPr>
      <xdr:spPr>
        <a:xfrm>
          <a:off x="8699500" y="132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162019</xdr:rowOff>
    </xdr:from>
    <xdr:ext cx="534377" cy="259045"/>
    <xdr:sp macro="" textlink="">
      <xdr:nvSpPr>
        <xdr:cNvPr id="436" name="テキスト ボックス 435"/>
        <xdr:cNvSpPr txBox="1"/>
      </xdr:nvSpPr>
      <xdr:spPr>
        <a:xfrm>
          <a:off x="8483111" y="133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163285</xdr:rowOff>
    </xdr:from>
    <xdr:to>
      <xdr:col>41</xdr:col>
      <xdr:colOff>101600</xdr:colOff>
      <xdr:row>76</xdr:row>
      <xdr:rowOff>93435</xdr:rowOff>
    </xdr:to>
    <xdr:sp macro="" textlink="">
      <xdr:nvSpPr>
        <xdr:cNvPr id="437" name="楕円 436"/>
        <xdr:cNvSpPr/>
      </xdr:nvSpPr>
      <xdr:spPr>
        <a:xfrm>
          <a:off x="7810500" y="130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109961</xdr:rowOff>
    </xdr:from>
    <xdr:ext cx="534377" cy="259045"/>
    <xdr:sp macro="" textlink="">
      <xdr:nvSpPr>
        <xdr:cNvPr id="438" name="テキスト ボックス 437"/>
        <xdr:cNvSpPr txBox="1"/>
      </xdr:nvSpPr>
      <xdr:spPr>
        <a:xfrm>
          <a:off x="7594111" y="127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160389</xdr:rowOff>
    </xdr:from>
    <xdr:to>
      <xdr:col>36</xdr:col>
      <xdr:colOff>165100</xdr:colOff>
      <xdr:row>74</xdr:row>
      <xdr:rowOff>90539</xdr:rowOff>
    </xdr:to>
    <xdr:sp macro="" textlink="">
      <xdr:nvSpPr>
        <xdr:cNvPr id="439" name="楕円 438"/>
        <xdr:cNvSpPr/>
      </xdr:nvSpPr>
      <xdr:spPr>
        <a:xfrm>
          <a:off x="6921500" y="126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107066</xdr:rowOff>
    </xdr:from>
    <xdr:ext cx="534377" cy="259045"/>
    <xdr:sp macro="" textlink="">
      <xdr:nvSpPr>
        <xdr:cNvPr id="440" name="テキスト ボックス 439"/>
        <xdr:cNvSpPr txBox="1"/>
      </xdr:nvSpPr>
      <xdr:spPr>
        <a:xfrm>
          <a:off x="6705111" y="124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111632</xdr:rowOff>
    </xdr:from>
    <xdr:to>
      <xdr:col>55</xdr:col>
      <xdr:colOff>0</xdr:colOff>
      <xdr:row>97</xdr:row>
      <xdr:rowOff>160502</xdr:rowOff>
    </xdr:to>
    <xdr:cxnSp macro="">
      <xdr:nvCxnSpPr>
        <xdr:cNvPr id="471" name="直線コネクタ 470"/>
        <xdr:cNvCxnSpPr/>
      </xdr:nvCxnSpPr>
      <xdr:spPr>
        <a:xfrm>
          <a:off x="9639300" y="16742282"/>
          <a:ext cx="838200" cy="4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111632</xdr:rowOff>
    </xdr:from>
    <xdr:to>
      <xdr:col>50</xdr:col>
      <xdr:colOff>114300</xdr:colOff>
      <xdr:row>98</xdr:row>
      <xdr:rowOff>55533</xdr:rowOff>
    </xdr:to>
    <xdr:cxnSp macro="">
      <xdr:nvCxnSpPr>
        <xdr:cNvPr id="474" name="直線コネクタ 473"/>
        <xdr:cNvCxnSpPr/>
      </xdr:nvCxnSpPr>
      <xdr:spPr>
        <a:xfrm flipV="1">
          <a:off x="8750300" y="16742282"/>
          <a:ext cx="889000" cy="1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55533</xdr:rowOff>
    </xdr:from>
    <xdr:to>
      <xdr:col>45</xdr:col>
      <xdr:colOff>177800</xdr:colOff>
      <xdr:row>98</xdr:row>
      <xdr:rowOff>161832</xdr:rowOff>
    </xdr:to>
    <xdr:cxnSp macro="">
      <xdr:nvCxnSpPr>
        <xdr:cNvPr id="477" name="直線コネクタ 476"/>
        <xdr:cNvCxnSpPr/>
      </xdr:nvCxnSpPr>
      <xdr:spPr>
        <a:xfrm flipV="1">
          <a:off x="7861300" y="16857633"/>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149988</xdr:rowOff>
    </xdr:from>
    <xdr:to>
      <xdr:col>41</xdr:col>
      <xdr:colOff>50800</xdr:colOff>
      <xdr:row>98</xdr:row>
      <xdr:rowOff>161832</xdr:rowOff>
    </xdr:to>
    <xdr:cxnSp macro="">
      <xdr:nvCxnSpPr>
        <xdr:cNvPr id="480" name="直線コネクタ 479"/>
        <xdr:cNvCxnSpPr/>
      </xdr:nvCxnSpPr>
      <xdr:spPr>
        <a:xfrm>
          <a:off x="6972300" y="16952088"/>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109702</xdr:rowOff>
    </xdr:from>
    <xdr:to>
      <xdr:col>55</xdr:col>
      <xdr:colOff>50800</xdr:colOff>
      <xdr:row>98</xdr:row>
      <xdr:rowOff>39852</xdr:rowOff>
    </xdr:to>
    <xdr:sp macro="" textlink="">
      <xdr:nvSpPr>
        <xdr:cNvPr id="490" name="楕円 489"/>
        <xdr:cNvSpPr/>
      </xdr:nvSpPr>
      <xdr:spPr>
        <a:xfrm>
          <a:off x="104267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132579</xdr:rowOff>
    </xdr:from>
    <xdr:ext cx="534377" cy="259045"/>
    <xdr:sp macro="" textlink="">
      <xdr:nvSpPr>
        <xdr:cNvPr id="491" name="普通建設事業費 （ うち更新整備　）該当値テキスト"/>
        <xdr:cNvSpPr txBox="1"/>
      </xdr:nvSpPr>
      <xdr:spPr>
        <a:xfrm>
          <a:off x="10528300" y="165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60832</xdr:rowOff>
    </xdr:from>
    <xdr:to>
      <xdr:col>50</xdr:col>
      <xdr:colOff>165100</xdr:colOff>
      <xdr:row>97</xdr:row>
      <xdr:rowOff>162432</xdr:rowOff>
    </xdr:to>
    <xdr:sp macro="" textlink="">
      <xdr:nvSpPr>
        <xdr:cNvPr id="492" name="楕円 491"/>
        <xdr:cNvSpPr/>
      </xdr:nvSpPr>
      <xdr:spPr>
        <a:xfrm>
          <a:off x="9588500" y="166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7509</xdr:rowOff>
    </xdr:from>
    <xdr:ext cx="599010" cy="259045"/>
    <xdr:sp macro="" textlink="">
      <xdr:nvSpPr>
        <xdr:cNvPr id="493" name="テキスト ボックス 492"/>
        <xdr:cNvSpPr txBox="1"/>
      </xdr:nvSpPr>
      <xdr:spPr>
        <a:xfrm>
          <a:off x="9339795" y="1646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4733</xdr:rowOff>
    </xdr:from>
    <xdr:to>
      <xdr:col>46</xdr:col>
      <xdr:colOff>38100</xdr:colOff>
      <xdr:row>98</xdr:row>
      <xdr:rowOff>106333</xdr:rowOff>
    </xdr:to>
    <xdr:sp macro="" textlink="">
      <xdr:nvSpPr>
        <xdr:cNvPr id="494" name="楕円 493"/>
        <xdr:cNvSpPr/>
      </xdr:nvSpPr>
      <xdr:spPr>
        <a:xfrm>
          <a:off x="8699500" y="168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122860</xdr:rowOff>
    </xdr:from>
    <xdr:ext cx="534377" cy="259045"/>
    <xdr:sp macro="" textlink="">
      <xdr:nvSpPr>
        <xdr:cNvPr id="495" name="テキスト ボックス 494"/>
        <xdr:cNvSpPr txBox="1"/>
      </xdr:nvSpPr>
      <xdr:spPr>
        <a:xfrm>
          <a:off x="8483111" y="1658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111032</xdr:rowOff>
    </xdr:from>
    <xdr:to>
      <xdr:col>41</xdr:col>
      <xdr:colOff>101600</xdr:colOff>
      <xdr:row>99</xdr:row>
      <xdr:rowOff>41182</xdr:rowOff>
    </xdr:to>
    <xdr:sp macro="" textlink="">
      <xdr:nvSpPr>
        <xdr:cNvPr id="496" name="楕円 495"/>
        <xdr:cNvSpPr/>
      </xdr:nvSpPr>
      <xdr:spPr>
        <a:xfrm>
          <a:off x="7810500" y="169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32309</xdr:rowOff>
    </xdr:from>
    <xdr:ext cx="534377" cy="259045"/>
    <xdr:sp macro="" textlink="">
      <xdr:nvSpPr>
        <xdr:cNvPr id="497" name="テキスト ボックス 496"/>
        <xdr:cNvSpPr txBox="1"/>
      </xdr:nvSpPr>
      <xdr:spPr>
        <a:xfrm>
          <a:off x="7594111" y="170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99188</xdr:rowOff>
    </xdr:from>
    <xdr:to>
      <xdr:col>36</xdr:col>
      <xdr:colOff>165100</xdr:colOff>
      <xdr:row>99</xdr:row>
      <xdr:rowOff>29338</xdr:rowOff>
    </xdr:to>
    <xdr:sp macro="" textlink="">
      <xdr:nvSpPr>
        <xdr:cNvPr id="498" name="楕円 497"/>
        <xdr:cNvSpPr/>
      </xdr:nvSpPr>
      <xdr:spPr>
        <a:xfrm>
          <a:off x="6921500" y="169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20465</xdr:rowOff>
    </xdr:from>
    <xdr:ext cx="534377" cy="259045"/>
    <xdr:sp macro="" textlink="">
      <xdr:nvSpPr>
        <xdr:cNvPr id="499" name="テキスト ボックス 498"/>
        <xdr:cNvSpPr txBox="1"/>
      </xdr:nvSpPr>
      <xdr:spPr>
        <a:xfrm>
          <a:off x="6705111" y="169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107810</xdr:rowOff>
    </xdr:from>
    <xdr:to>
      <xdr:col>85</xdr:col>
      <xdr:colOff>127000</xdr:colOff>
      <xdr:row>35</xdr:row>
      <xdr:rowOff>120367</xdr:rowOff>
    </xdr:to>
    <xdr:cxnSp macro="">
      <xdr:nvCxnSpPr>
        <xdr:cNvPr id="530" name="直線コネクタ 529"/>
        <xdr:cNvCxnSpPr/>
      </xdr:nvCxnSpPr>
      <xdr:spPr>
        <a:xfrm>
          <a:off x="15481300" y="5594210"/>
          <a:ext cx="838200" cy="5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53093</xdr:rowOff>
    </xdr:from>
    <xdr:to>
      <xdr:col>81</xdr:col>
      <xdr:colOff>50800</xdr:colOff>
      <xdr:row>32</xdr:row>
      <xdr:rowOff>107810</xdr:rowOff>
    </xdr:to>
    <xdr:cxnSp macro="">
      <xdr:nvCxnSpPr>
        <xdr:cNvPr id="533" name="直線コネクタ 532"/>
        <xdr:cNvCxnSpPr/>
      </xdr:nvCxnSpPr>
      <xdr:spPr>
        <a:xfrm>
          <a:off x="14592300" y="5368043"/>
          <a:ext cx="889000" cy="2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31523</xdr:rowOff>
    </xdr:from>
    <xdr:to>
      <xdr:col>76</xdr:col>
      <xdr:colOff>114300</xdr:colOff>
      <xdr:row>31</xdr:row>
      <xdr:rowOff>53093</xdr:rowOff>
    </xdr:to>
    <xdr:cxnSp macro="">
      <xdr:nvCxnSpPr>
        <xdr:cNvPr id="536" name="直線コネクタ 535"/>
        <xdr:cNvCxnSpPr/>
      </xdr:nvCxnSpPr>
      <xdr:spPr>
        <a:xfrm>
          <a:off x="13703300" y="5175023"/>
          <a:ext cx="889000" cy="19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31523</xdr:rowOff>
    </xdr:from>
    <xdr:to>
      <xdr:col>71</xdr:col>
      <xdr:colOff>177800</xdr:colOff>
      <xdr:row>32</xdr:row>
      <xdr:rowOff>106635</xdr:rowOff>
    </xdr:to>
    <xdr:cxnSp macro="">
      <xdr:nvCxnSpPr>
        <xdr:cNvPr id="539" name="直線コネクタ 538"/>
        <xdr:cNvCxnSpPr/>
      </xdr:nvCxnSpPr>
      <xdr:spPr>
        <a:xfrm flipV="1">
          <a:off x="12814300" y="5175023"/>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69567</xdr:rowOff>
    </xdr:from>
    <xdr:to>
      <xdr:col>85</xdr:col>
      <xdr:colOff>177800</xdr:colOff>
      <xdr:row>35</xdr:row>
      <xdr:rowOff>171167</xdr:rowOff>
    </xdr:to>
    <xdr:sp macro="" textlink="">
      <xdr:nvSpPr>
        <xdr:cNvPr id="549" name="楕円 548"/>
        <xdr:cNvSpPr/>
      </xdr:nvSpPr>
      <xdr:spPr>
        <a:xfrm>
          <a:off x="16268700" y="60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92444</xdr:rowOff>
    </xdr:from>
    <xdr:ext cx="534377" cy="259045"/>
    <xdr:sp macro="" textlink="">
      <xdr:nvSpPr>
        <xdr:cNvPr id="550" name="災害復旧事業費該当値テキスト"/>
        <xdr:cNvSpPr txBox="1"/>
      </xdr:nvSpPr>
      <xdr:spPr>
        <a:xfrm>
          <a:off x="16370300" y="592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57010</xdr:rowOff>
    </xdr:from>
    <xdr:to>
      <xdr:col>81</xdr:col>
      <xdr:colOff>101600</xdr:colOff>
      <xdr:row>32</xdr:row>
      <xdr:rowOff>158610</xdr:rowOff>
    </xdr:to>
    <xdr:sp macro="" textlink="">
      <xdr:nvSpPr>
        <xdr:cNvPr id="551" name="楕円 550"/>
        <xdr:cNvSpPr/>
      </xdr:nvSpPr>
      <xdr:spPr>
        <a:xfrm>
          <a:off x="15430500" y="554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3687</xdr:rowOff>
    </xdr:from>
    <xdr:ext cx="534377" cy="259045"/>
    <xdr:sp macro="" textlink="">
      <xdr:nvSpPr>
        <xdr:cNvPr id="552" name="テキスト ボックス 551"/>
        <xdr:cNvSpPr txBox="1"/>
      </xdr:nvSpPr>
      <xdr:spPr>
        <a:xfrm>
          <a:off x="15214111" y="53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2293</xdr:rowOff>
    </xdr:from>
    <xdr:to>
      <xdr:col>76</xdr:col>
      <xdr:colOff>165100</xdr:colOff>
      <xdr:row>31</xdr:row>
      <xdr:rowOff>103893</xdr:rowOff>
    </xdr:to>
    <xdr:sp macro="" textlink="">
      <xdr:nvSpPr>
        <xdr:cNvPr id="553" name="楕円 552"/>
        <xdr:cNvSpPr/>
      </xdr:nvSpPr>
      <xdr:spPr>
        <a:xfrm>
          <a:off x="14541500" y="53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120420</xdr:rowOff>
    </xdr:from>
    <xdr:ext cx="534377" cy="259045"/>
    <xdr:sp macro="" textlink="">
      <xdr:nvSpPr>
        <xdr:cNvPr id="554" name="テキスト ボックス 553"/>
        <xdr:cNvSpPr txBox="1"/>
      </xdr:nvSpPr>
      <xdr:spPr>
        <a:xfrm>
          <a:off x="14325111" y="509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152173</xdr:rowOff>
    </xdr:from>
    <xdr:to>
      <xdr:col>72</xdr:col>
      <xdr:colOff>38100</xdr:colOff>
      <xdr:row>30</xdr:row>
      <xdr:rowOff>82323</xdr:rowOff>
    </xdr:to>
    <xdr:sp macro="" textlink="">
      <xdr:nvSpPr>
        <xdr:cNvPr id="555" name="楕円 554"/>
        <xdr:cNvSpPr/>
      </xdr:nvSpPr>
      <xdr:spPr>
        <a:xfrm>
          <a:off x="13652500" y="512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98850</xdr:rowOff>
    </xdr:from>
    <xdr:ext cx="534377" cy="259045"/>
    <xdr:sp macro="" textlink="">
      <xdr:nvSpPr>
        <xdr:cNvPr id="556" name="テキスト ボックス 555"/>
        <xdr:cNvSpPr txBox="1"/>
      </xdr:nvSpPr>
      <xdr:spPr>
        <a:xfrm>
          <a:off x="13436111" y="489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55835</xdr:rowOff>
    </xdr:from>
    <xdr:to>
      <xdr:col>67</xdr:col>
      <xdr:colOff>101600</xdr:colOff>
      <xdr:row>32</xdr:row>
      <xdr:rowOff>157435</xdr:rowOff>
    </xdr:to>
    <xdr:sp macro="" textlink="">
      <xdr:nvSpPr>
        <xdr:cNvPr id="557" name="楕円 556"/>
        <xdr:cNvSpPr/>
      </xdr:nvSpPr>
      <xdr:spPr>
        <a:xfrm>
          <a:off x="12763500" y="55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2512</xdr:rowOff>
    </xdr:from>
    <xdr:ext cx="534377" cy="259045"/>
    <xdr:sp macro="" textlink="">
      <xdr:nvSpPr>
        <xdr:cNvPr id="558" name="テキスト ボックス 557"/>
        <xdr:cNvSpPr txBox="1"/>
      </xdr:nvSpPr>
      <xdr:spPr>
        <a:xfrm>
          <a:off x="12547111" y="531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142365</xdr:rowOff>
    </xdr:from>
    <xdr:to>
      <xdr:col>85</xdr:col>
      <xdr:colOff>127000</xdr:colOff>
      <xdr:row>77</xdr:row>
      <xdr:rowOff>767</xdr:rowOff>
    </xdr:to>
    <xdr:cxnSp macro="">
      <xdr:nvCxnSpPr>
        <xdr:cNvPr id="640" name="直線コネクタ 639"/>
        <xdr:cNvCxnSpPr/>
      </xdr:nvCxnSpPr>
      <xdr:spPr>
        <a:xfrm flipV="1">
          <a:off x="15481300" y="13172565"/>
          <a:ext cx="8382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767</xdr:rowOff>
    </xdr:from>
    <xdr:to>
      <xdr:col>81</xdr:col>
      <xdr:colOff>50800</xdr:colOff>
      <xdr:row>77</xdr:row>
      <xdr:rowOff>46476</xdr:rowOff>
    </xdr:to>
    <xdr:cxnSp macro="">
      <xdr:nvCxnSpPr>
        <xdr:cNvPr id="643" name="直線コネクタ 642"/>
        <xdr:cNvCxnSpPr/>
      </xdr:nvCxnSpPr>
      <xdr:spPr>
        <a:xfrm flipV="1">
          <a:off x="14592300" y="13202417"/>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46476</xdr:rowOff>
    </xdr:from>
    <xdr:to>
      <xdr:col>76</xdr:col>
      <xdr:colOff>114300</xdr:colOff>
      <xdr:row>77</xdr:row>
      <xdr:rowOff>55291</xdr:rowOff>
    </xdr:to>
    <xdr:cxnSp macro="">
      <xdr:nvCxnSpPr>
        <xdr:cNvPr id="646" name="直線コネクタ 645"/>
        <xdr:cNvCxnSpPr/>
      </xdr:nvCxnSpPr>
      <xdr:spPr>
        <a:xfrm flipV="1">
          <a:off x="13703300" y="13248126"/>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51192</xdr:rowOff>
    </xdr:from>
    <xdr:to>
      <xdr:col>71</xdr:col>
      <xdr:colOff>177800</xdr:colOff>
      <xdr:row>77</xdr:row>
      <xdr:rowOff>55291</xdr:rowOff>
    </xdr:to>
    <xdr:cxnSp macro="">
      <xdr:nvCxnSpPr>
        <xdr:cNvPr id="649" name="直線コネクタ 648"/>
        <xdr:cNvCxnSpPr/>
      </xdr:nvCxnSpPr>
      <xdr:spPr>
        <a:xfrm>
          <a:off x="12814300" y="1325284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91565</xdr:rowOff>
    </xdr:from>
    <xdr:to>
      <xdr:col>85</xdr:col>
      <xdr:colOff>177800</xdr:colOff>
      <xdr:row>77</xdr:row>
      <xdr:rowOff>21715</xdr:rowOff>
    </xdr:to>
    <xdr:sp macro="" textlink="">
      <xdr:nvSpPr>
        <xdr:cNvPr id="659" name="楕円 658"/>
        <xdr:cNvSpPr/>
      </xdr:nvSpPr>
      <xdr:spPr>
        <a:xfrm>
          <a:off x="16268700" y="131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114442</xdr:rowOff>
    </xdr:from>
    <xdr:ext cx="599010" cy="259045"/>
    <xdr:sp macro="" textlink="">
      <xdr:nvSpPr>
        <xdr:cNvPr id="660" name="公債費該当値テキスト"/>
        <xdr:cNvSpPr txBox="1"/>
      </xdr:nvSpPr>
      <xdr:spPr>
        <a:xfrm>
          <a:off x="16370300" y="12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121417</xdr:rowOff>
    </xdr:from>
    <xdr:to>
      <xdr:col>81</xdr:col>
      <xdr:colOff>101600</xdr:colOff>
      <xdr:row>77</xdr:row>
      <xdr:rowOff>51567</xdr:rowOff>
    </xdr:to>
    <xdr:sp macro="" textlink="">
      <xdr:nvSpPr>
        <xdr:cNvPr id="661" name="楕円 660"/>
        <xdr:cNvSpPr/>
      </xdr:nvSpPr>
      <xdr:spPr>
        <a:xfrm>
          <a:off x="15430500" y="131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68094</xdr:rowOff>
    </xdr:from>
    <xdr:ext cx="599010" cy="259045"/>
    <xdr:sp macro="" textlink="">
      <xdr:nvSpPr>
        <xdr:cNvPr id="662" name="テキスト ボックス 661"/>
        <xdr:cNvSpPr txBox="1"/>
      </xdr:nvSpPr>
      <xdr:spPr>
        <a:xfrm>
          <a:off x="15181795" y="129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167126</xdr:rowOff>
    </xdr:from>
    <xdr:to>
      <xdr:col>76</xdr:col>
      <xdr:colOff>165100</xdr:colOff>
      <xdr:row>77</xdr:row>
      <xdr:rowOff>97276</xdr:rowOff>
    </xdr:to>
    <xdr:sp macro="" textlink="">
      <xdr:nvSpPr>
        <xdr:cNvPr id="663" name="楕円 662"/>
        <xdr:cNvSpPr/>
      </xdr:nvSpPr>
      <xdr:spPr>
        <a:xfrm>
          <a:off x="14541500" y="131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113803</xdr:rowOff>
    </xdr:from>
    <xdr:ext cx="599010" cy="259045"/>
    <xdr:sp macro="" textlink="">
      <xdr:nvSpPr>
        <xdr:cNvPr id="664" name="テキスト ボックス 663"/>
        <xdr:cNvSpPr txBox="1"/>
      </xdr:nvSpPr>
      <xdr:spPr>
        <a:xfrm>
          <a:off x="14292795" y="1297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4491</xdr:rowOff>
    </xdr:from>
    <xdr:to>
      <xdr:col>72</xdr:col>
      <xdr:colOff>38100</xdr:colOff>
      <xdr:row>77</xdr:row>
      <xdr:rowOff>106091</xdr:rowOff>
    </xdr:to>
    <xdr:sp macro="" textlink="">
      <xdr:nvSpPr>
        <xdr:cNvPr id="665" name="楕円 664"/>
        <xdr:cNvSpPr/>
      </xdr:nvSpPr>
      <xdr:spPr>
        <a:xfrm>
          <a:off x="13652500" y="132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122618</xdr:rowOff>
    </xdr:from>
    <xdr:ext cx="599010" cy="259045"/>
    <xdr:sp macro="" textlink="">
      <xdr:nvSpPr>
        <xdr:cNvPr id="666" name="テキスト ボックス 665"/>
        <xdr:cNvSpPr txBox="1"/>
      </xdr:nvSpPr>
      <xdr:spPr>
        <a:xfrm>
          <a:off x="13403795" y="129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392</xdr:rowOff>
    </xdr:from>
    <xdr:to>
      <xdr:col>67</xdr:col>
      <xdr:colOff>101600</xdr:colOff>
      <xdr:row>77</xdr:row>
      <xdr:rowOff>101992</xdr:rowOff>
    </xdr:to>
    <xdr:sp macro="" textlink="">
      <xdr:nvSpPr>
        <xdr:cNvPr id="667" name="楕円 666"/>
        <xdr:cNvSpPr/>
      </xdr:nvSpPr>
      <xdr:spPr>
        <a:xfrm>
          <a:off x="12763500" y="132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118519</xdr:rowOff>
    </xdr:from>
    <xdr:ext cx="599010" cy="259045"/>
    <xdr:sp macro="" textlink="">
      <xdr:nvSpPr>
        <xdr:cNvPr id="668" name="テキスト ボックス 667"/>
        <xdr:cNvSpPr txBox="1"/>
      </xdr:nvSpPr>
      <xdr:spPr>
        <a:xfrm>
          <a:off x="12514795" y="1297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114973</xdr:rowOff>
    </xdr:from>
    <xdr:to>
      <xdr:col>85</xdr:col>
      <xdr:colOff>127000</xdr:colOff>
      <xdr:row>98</xdr:row>
      <xdr:rowOff>148915</xdr:rowOff>
    </xdr:to>
    <xdr:cxnSp macro="">
      <xdr:nvCxnSpPr>
        <xdr:cNvPr id="697" name="直線コネクタ 696"/>
        <xdr:cNvCxnSpPr/>
      </xdr:nvCxnSpPr>
      <xdr:spPr>
        <a:xfrm>
          <a:off x="15481300" y="16917073"/>
          <a:ext cx="8382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114973</xdr:rowOff>
    </xdr:from>
    <xdr:to>
      <xdr:col>81</xdr:col>
      <xdr:colOff>50800</xdr:colOff>
      <xdr:row>98</xdr:row>
      <xdr:rowOff>165970</xdr:rowOff>
    </xdr:to>
    <xdr:cxnSp macro="">
      <xdr:nvCxnSpPr>
        <xdr:cNvPr id="700" name="直線コネクタ 699"/>
        <xdr:cNvCxnSpPr/>
      </xdr:nvCxnSpPr>
      <xdr:spPr>
        <a:xfrm flipV="1">
          <a:off x="14592300" y="16917073"/>
          <a:ext cx="889000" cy="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133786</xdr:rowOff>
    </xdr:from>
    <xdr:to>
      <xdr:col>76</xdr:col>
      <xdr:colOff>114300</xdr:colOff>
      <xdr:row>98</xdr:row>
      <xdr:rowOff>165970</xdr:rowOff>
    </xdr:to>
    <xdr:cxnSp macro="">
      <xdr:nvCxnSpPr>
        <xdr:cNvPr id="703" name="直線コネクタ 702"/>
        <xdr:cNvCxnSpPr/>
      </xdr:nvCxnSpPr>
      <xdr:spPr>
        <a:xfrm>
          <a:off x="13703300" y="16935886"/>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101895</xdr:rowOff>
    </xdr:from>
    <xdr:to>
      <xdr:col>71</xdr:col>
      <xdr:colOff>177800</xdr:colOff>
      <xdr:row>98</xdr:row>
      <xdr:rowOff>133786</xdr:rowOff>
    </xdr:to>
    <xdr:cxnSp macro="">
      <xdr:nvCxnSpPr>
        <xdr:cNvPr id="706" name="直線コネクタ 705"/>
        <xdr:cNvCxnSpPr/>
      </xdr:nvCxnSpPr>
      <xdr:spPr>
        <a:xfrm>
          <a:off x="12814300" y="16903995"/>
          <a:ext cx="88900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98115</xdr:rowOff>
    </xdr:from>
    <xdr:to>
      <xdr:col>85</xdr:col>
      <xdr:colOff>177800</xdr:colOff>
      <xdr:row>99</xdr:row>
      <xdr:rowOff>28265</xdr:rowOff>
    </xdr:to>
    <xdr:sp macro="" textlink="">
      <xdr:nvSpPr>
        <xdr:cNvPr id="716" name="楕円 715"/>
        <xdr:cNvSpPr/>
      </xdr:nvSpPr>
      <xdr:spPr>
        <a:xfrm>
          <a:off x="16268700" y="169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64173</xdr:rowOff>
    </xdr:from>
    <xdr:to>
      <xdr:col>81</xdr:col>
      <xdr:colOff>101600</xdr:colOff>
      <xdr:row>98</xdr:row>
      <xdr:rowOff>165773</xdr:rowOff>
    </xdr:to>
    <xdr:sp macro="" textlink="">
      <xdr:nvSpPr>
        <xdr:cNvPr id="718" name="楕円 717"/>
        <xdr:cNvSpPr/>
      </xdr:nvSpPr>
      <xdr:spPr>
        <a:xfrm>
          <a:off x="15430500" y="168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10850</xdr:rowOff>
    </xdr:from>
    <xdr:ext cx="534377" cy="259045"/>
    <xdr:sp macro="" textlink="">
      <xdr:nvSpPr>
        <xdr:cNvPr id="719" name="テキスト ボックス 718"/>
        <xdr:cNvSpPr txBox="1"/>
      </xdr:nvSpPr>
      <xdr:spPr>
        <a:xfrm>
          <a:off x="15214111" y="166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115170</xdr:rowOff>
    </xdr:from>
    <xdr:to>
      <xdr:col>76</xdr:col>
      <xdr:colOff>165100</xdr:colOff>
      <xdr:row>99</xdr:row>
      <xdr:rowOff>45320</xdr:rowOff>
    </xdr:to>
    <xdr:sp macro="" textlink="">
      <xdr:nvSpPr>
        <xdr:cNvPr id="720" name="楕円 719"/>
        <xdr:cNvSpPr/>
      </xdr:nvSpPr>
      <xdr:spPr>
        <a:xfrm>
          <a:off x="14541500" y="169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36447</xdr:rowOff>
    </xdr:from>
    <xdr:ext cx="534377" cy="259045"/>
    <xdr:sp macro="" textlink="">
      <xdr:nvSpPr>
        <xdr:cNvPr id="721" name="テキスト ボックス 720"/>
        <xdr:cNvSpPr txBox="1"/>
      </xdr:nvSpPr>
      <xdr:spPr>
        <a:xfrm>
          <a:off x="14325111" y="1700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82986</xdr:rowOff>
    </xdr:from>
    <xdr:to>
      <xdr:col>72</xdr:col>
      <xdr:colOff>38100</xdr:colOff>
      <xdr:row>99</xdr:row>
      <xdr:rowOff>13136</xdr:rowOff>
    </xdr:to>
    <xdr:sp macro="" textlink="">
      <xdr:nvSpPr>
        <xdr:cNvPr id="722" name="楕円 721"/>
        <xdr:cNvSpPr/>
      </xdr:nvSpPr>
      <xdr:spPr>
        <a:xfrm>
          <a:off x="13652500" y="168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29663</xdr:rowOff>
    </xdr:from>
    <xdr:ext cx="534377" cy="259045"/>
    <xdr:sp macro="" textlink="">
      <xdr:nvSpPr>
        <xdr:cNvPr id="723" name="テキスト ボックス 722"/>
        <xdr:cNvSpPr txBox="1"/>
      </xdr:nvSpPr>
      <xdr:spPr>
        <a:xfrm>
          <a:off x="13436111" y="166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51095</xdr:rowOff>
    </xdr:from>
    <xdr:to>
      <xdr:col>67</xdr:col>
      <xdr:colOff>101600</xdr:colOff>
      <xdr:row>98</xdr:row>
      <xdr:rowOff>152695</xdr:rowOff>
    </xdr:to>
    <xdr:sp macro="" textlink="">
      <xdr:nvSpPr>
        <xdr:cNvPr id="724" name="楕円 723"/>
        <xdr:cNvSpPr/>
      </xdr:nvSpPr>
      <xdr:spPr>
        <a:xfrm>
          <a:off x="12763500" y="168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169222</xdr:rowOff>
    </xdr:from>
    <xdr:ext cx="534377" cy="259045"/>
    <xdr:sp macro="" textlink="">
      <xdr:nvSpPr>
        <xdr:cNvPr id="725" name="テキスト ボックス 724"/>
        <xdr:cNvSpPr txBox="1"/>
      </xdr:nvSpPr>
      <xdr:spPr>
        <a:xfrm>
          <a:off x="12547111" y="1662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39639</xdr:rowOff>
    </xdr:from>
    <xdr:to>
      <xdr:col>116</xdr:col>
      <xdr:colOff>63500</xdr:colOff>
      <xdr:row>39</xdr:row>
      <xdr:rowOff>42839</xdr:rowOff>
    </xdr:to>
    <xdr:cxnSp macro="">
      <xdr:nvCxnSpPr>
        <xdr:cNvPr id="756" name="直線コネクタ 755"/>
        <xdr:cNvCxnSpPr/>
      </xdr:nvCxnSpPr>
      <xdr:spPr>
        <a:xfrm>
          <a:off x="21323300" y="672618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12206</xdr:rowOff>
    </xdr:from>
    <xdr:to>
      <xdr:col>111</xdr:col>
      <xdr:colOff>177800</xdr:colOff>
      <xdr:row>39</xdr:row>
      <xdr:rowOff>39639</xdr:rowOff>
    </xdr:to>
    <xdr:cxnSp macro="">
      <xdr:nvCxnSpPr>
        <xdr:cNvPr id="759" name="直線コネクタ 758"/>
        <xdr:cNvCxnSpPr/>
      </xdr:nvCxnSpPr>
      <xdr:spPr>
        <a:xfrm>
          <a:off x="20434300" y="6698756"/>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12206</xdr:rowOff>
    </xdr:from>
    <xdr:to>
      <xdr:col>107</xdr:col>
      <xdr:colOff>50800</xdr:colOff>
      <xdr:row>39</xdr:row>
      <xdr:rowOff>98682</xdr:rowOff>
    </xdr:to>
    <xdr:cxnSp macro="">
      <xdr:nvCxnSpPr>
        <xdr:cNvPr id="762" name="直線コネクタ 761"/>
        <xdr:cNvCxnSpPr/>
      </xdr:nvCxnSpPr>
      <xdr:spPr>
        <a:xfrm flipV="1">
          <a:off x="19545300" y="6698756"/>
          <a:ext cx="8890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98682</xdr:rowOff>
    </xdr:from>
    <xdr:to>
      <xdr:col>102</xdr:col>
      <xdr:colOff>114300</xdr:colOff>
      <xdr:row>39</xdr:row>
      <xdr:rowOff>98781</xdr:rowOff>
    </xdr:to>
    <xdr:cxnSp macro="">
      <xdr:nvCxnSpPr>
        <xdr:cNvPr id="765" name="直線コネクタ 764"/>
        <xdr:cNvCxnSpPr/>
      </xdr:nvCxnSpPr>
      <xdr:spPr>
        <a:xfrm flipV="1">
          <a:off x="18656300" y="678523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163489</xdr:rowOff>
    </xdr:from>
    <xdr:to>
      <xdr:col>116</xdr:col>
      <xdr:colOff>114300</xdr:colOff>
      <xdr:row>39</xdr:row>
      <xdr:rowOff>93639</xdr:rowOff>
    </xdr:to>
    <xdr:sp macro="" textlink="">
      <xdr:nvSpPr>
        <xdr:cNvPr id="775" name="楕円 774"/>
        <xdr:cNvSpPr/>
      </xdr:nvSpPr>
      <xdr:spPr>
        <a:xfrm>
          <a:off x="22110700" y="66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78416</xdr:rowOff>
    </xdr:from>
    <xdr:ext cx="469744" cy="259045"/>
    <xdr:sp macro="" textlink="">
      <xdr:nvSpPr>
        <xdr:cNvPr id="776" name="投資及び出資金該当値テキスト"/>
        <xdr:cNvSpPr txBox="1"/>
      </xdr:nvSpPr>
      <xdr:spPr>
        <a:xfrm>
          <a:off x="22212300" y="659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160289</xdr:rowOff>
    </xdr:from>
    <xdr:to>
      <xdr:col>112</xdr:col>
      <xdr:colOff>38100</xdr:colOff>
      <xdr:row>39</xdr:row>
      <xdr:rowOff>90439</xdr:rowOff>
    </xdr:to>
    <xdr:sp macro="" textlink="">
      <xdr:nvSpPr>
        <xdr:cNvPr id="777" name="楕円 776"/>
        <xdr:cNvSpPr/>
      </xdr:nvSpPr>
      <xdr:spPr>
        <a:xfrm>
          <a:off x="21272500" y="667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81566</xdr:rowOff>
    </xdr:from>
    <xdr:ext cx="469744" cy="259045"/>
    <xdr:sp macro="" textlink="">
      <xdr:nvSpPr>
        <xdr:cNvPr id="778" name="テキスト ボックス 777"/>
        <xdr:cNvSpPr txBox="1"/>
      </xdr:nvSpPr>
      <xdr:spPr>
        <a:xfrm>
          <a:off x="21088428" y="676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132856</xdr:rowOff>
    </xdr:from>
    <xdr:to>
      <xdr:col>107</xdr:col>
      <xdr:colOff>101600</xdr:colOff>
      <xdr:row>39</xdr:row>
      <xdr:rowOff>63006</xdr:rowOff>
    </xdr:to>
    <xdr:sp macro="" textlink="">
      <xdr:nvSpPr>
        <xdr:cNvPr id="779" name="楕円 778"/>
        <xdr:cNvSpPr/>
      </xdr:nvSpPr>
      <xdr:spPr>
        <a:xfrm>
          <a:off x="20383500" y="664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54133</xdr:rowOff>
    </xdr:from>
    <xdr:ext cx="469744" cy="259045"/>
    <xdr:sp macro="" textlink="">
      <xdr:nvSpPr>
        <xdr:cNvPr id="780" name="テキスト ボックス 779"/>
        <xdr:cNvSpPr txBox="1"/>
      </xdr:nvSpPr>
      <xdr:spPr>
        <a:xfrm>
          <a:off x="20199428" y="674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47882</xdr:rowOff>
    </xdr:from>
    <xdr:to>
      <xdr:col>102</xdr:col>
      <xdr:colOff>165100</xdr:colOff>
      <xdr:row>39</xdr:row>
      <xdr:rowOff>149482</xdr:rowOff>
    </xdr:to>
    <xdr:sp macro="" textlink="">
      <xdr:nvSpPr>
        <xdr:cNvPr id="781" name="楕円 780"/>
        <xdr:cNvSpPr/>
      </xdr:nvSpPr>
      <xdr:spPr>
        <a:xfrm>
          <a:off x="19494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140609</xdr:rowOff>
    </xdr:from>
    <xdr:ext cx="249299" cy="259045"/>
    <xdr:sp macro="" textlink="">
      <xdr:nvSpPr>
        <xdr:cNvPr id="782" name="テキスト ボックス 781"/>
        <xdr:cNvSpPr txBox="1"/>
      </xdr:nvSpPr>
      <xdr:spPr>
        <a:xfrm>
          <a:off x="19420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83" name="楕円 782"/>
        <xdr:cNvSpPr/>
      </xdr:nvSpPr>
      <xdr:spPr>
        <a:xfrm>
          <a:off x="18605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140708</xdr:rowOff>
    </xdr:from>
    <xdr:ext cx="249299" cy="259045"/>
    <xdr:sp macro="" textlink="">
      <xdr:nvSpPr>
        <xdr:cNvPr id="784" name="テキスト ボックス 783"/>
        <xdr:cNvSpPr txBox="1"/>
      </xdr:nvSpPr>
      <xdr:spPr>
        <a:xfrm>
          <a:off x="18531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55895</xdr:rowOff>
    </xdr:from>
    <xdr:to>
      <xdr:col>116</xdr:col>
      <xdr:colOff>63500</xdr:colOff>
      <xdr:row>58</xdr:row>
      <xdr:rowOff>57770</xdr:rowOff>
    </xdr:to>
    <xdr:cxnSp macro="">
      <xdr:nvCxnSpPr>
        <xdr:cNvPr id="811" name="直線コネクタ 810"/>
        <xdr:cNvCxnSpPr/>
      </xdr:nvCxnSpPr>
      <xdr:spPr>
        <a:xfrm flipV="1">
          <a:off x="21323300" y="9999995"/>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57770</xdr:rowOff>
    </xdr:from>
    <xdr:to>
      <xdr:col>111</xdr:col>
      <xdr:colOff>177800</xdr:colOff>
      <xdr:row>58</xdr:row>
      <xdr:rowOff>84448</xdr:rowOff>
    </xdr:to>
    <xdr:cxnSp macro="">
      <xdr:nvCxnSpPr>
        <xdr:cNvPr id="814" name="直線コネクタ 813"/>
        <xdr:cNvCxnSpPr/>
      </xdr:nvCxnSpPr>
      <xdr:spPr>
        <a:xfrm flipV="1">
          <a:off x="20434300" y="10001870"/>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84448</xdr:rowOff>
    </xdr:from>
    <xdr:to>
      <xdr:col>107</xdr:col>
      <xdr:colOff>50800</xdr:colOff>
      <xdr:row>58</xdr:row>
      <xdr:rowOff>86002</xdr:rowOff>
    </xdr:to>
    <xdr:cxnSp macro="">
      <xdr:nvCxnSpPr>
        <xdr:cNvPr id="817" name="直線コネクタ 816"/>
        <xdr:cNvCxnSpPr/>
      </xdr:nvCxnSpPr>
      <xdr:spPr>
        <a:xfrm flipV="1">
          <a:off x="19545300" y="1002854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44557</xdr:rowOff>
    </xdr:from>
    <xdr:to>
      <xdr:col>102</xdr:col>
      <xdr:colOff>114300</xdr:colOff>
      <xdr:row>58</xdr:row>
      <xdr:rowOff>86002</xdr:rowOff>
    </xdr:to>
    <xdr:cxnSp macro="">
      <xdr:nvCxnSpPr>
        <xdr:cNvPr id="820" name="直線コネクタ 819"/>
        <xdr:cNvCxnSpPr/>
      </xdr:nvCxnSpPr>
      <xdr:spPr>
        <a:xfrm>
          <a:off x="18656300" y="9988657"/>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5095</xdr:rowOff>
    </xdr:from>
    <xdr:to>
      <xdr:col>116</xdr:col>
      <xdr:colOff>114300</xdr:colOff>
      <xdr:row>58</xdr:row>
      <xdr:rowOff>106695</xdr:rowOff>
    </xdr:to>
    <xdr:sp macro="" textlink="">
      <xdr:nvSpPr>
        <xdr:cNvPr id="830" name="楕円 829"/>
        <xdr:cNvSpPr/>
      </xdr:nvSpPr>
      <xdr:spPr>
        <a:xfrm>
          <a:off x="22110700" y="99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103468</xdr:rowOff>
    </xdr:from>
    <xdr:ext cx="469744" cy="259045"/>
    <xdr:sp macro="" textlink="">
      <xdr:nvSpPr>
        <xdr:cNvPr id="831" name="貸付金該当値テキスト"/>
        <xdr:cNvSpPr txBox="1"/>
      </xdr:nvSpPr>
      <xdr:spPr>
        <a:xfrm>
          <a:off x="22212300" y="987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6970</xdr:rowOff>
    </xdr:from>
    <xdr:to>
      <xdr:col>112</xdr:col>
      <xdr:colOff>38100</xdr:colOff>
      <xdr:row>58</xdr:row>
      <xdr:rowOff>108570</xdr:rowOff>
    </xdr:to>
    <xdr:sp macro="" textlink="">
      <xdr:nvSpPr>
        <xdr:cNvPr id="832" name="楕円 831"/>
        <xdr:cNvSpPr/>
      </xdr:nvSpPr>
      <xdr:spPr>
        <a:xfrm>
          <a:off x="21272500" y="99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99697</xdr:rowOff>
    </xdr:from>
    <xdr:ext cx="469744" cy="259045"/>
    <xdr:sp macro="" textlink="">
      <xdr:nvSpPr>
        <xdr:cNvPr id="833" name="テキスト ボックス 832"/>
        <xdr:cNvSpPr txBox="1"/>
      </xdr:nvSpPr>
      <xdr:spPr>
        <a:xfrm>
          <a:off x="21088428" y="100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33648</xdr:rowOff>
    </xdr:from>
    <xdr:to>
      <xdr:col>107</xdr:col>
      <xdr:colOff>101600</xdr:colOff>
      <xdr:row>58</xdr:row>
      <xdr:rowOff>135248</xdr:rowOff>
    </xdr:to>
    <xdr:sp macro="" textlink="">
      <xdr:nvSpPr>
        <xdr:cNvPr id="834" name="楕円 833"/>
        <xdr:cNvSpPr/>
      </xdr:nvSpPr>
      <xdr:spPr>
        <a:xfrm>
          <a:off x="20383500" y="99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126375</xdr:rowOff>
    </xdr:from>
    <xdr:ext cx="469744" cy="259045"/>
    <xdr:sp macro="" textlink="">
      <xdr:nvSpPr>
        <xdr:cNvPr id="835" name="テキスト ボックス 834"/>
        <xdr:cNvSpPr txBox="1"/>
      </xdr:nvSpPr>
      <xdr:spPr>
        <a:xfrm>
          <a:off x="20199428" y="100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35202</xdr:rowOff>
    </xdr:from>
    <xdr:to>
      <xdr:col>102</xdr:col>
      <xdr:colOff>165100</xdr:colOff>
      <xdr:row>58</xdr:row>
      <xdr:rowOff>136802</xdr:rowOff>
    </xdr:to>
    <xdr:sp macro="" textlink="">
      <xdr:nvSpPr>
        <xdr:cNvPr id="836" name="楕円 835"/>
        <xdr:cNvSpPr/>
      </xdr:nvSpPr>
      <xdr:spPr>
        <a:xfrm>
          <a:off x="19494500" y="99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127929</xdr:rowOff>
    </xdr:from>
    <xdr:ext cx="469744" cy="259045"/>
    <xdr:sp macro="" textlink="">
      <xdr:nvSpPr>
        <xdr:cNvPr id="837" name="テキスト ボックス 836"/>
        <xdr:cNvSpPr txBox="1"/>
      </xdr:nvSpPr>
      <xdr:spPr>
        <a:xfrm>
          <a:off x="19310428" y="100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165207</xdr:rowOff>
    </xdr:from>
    <xdr:to>
      <xdr:col>98</xdr:col>
      <xdr:colOff>38100</xdr:colOff>
      <xdr:row>58</xdr:row>
      <xdr:rowOff>95357</xdr:rowOff>
    </xdr:to>
    <xdr:sp macro="" textlink="">
      <xdr:nvSpPr>
        <xdr:cNvPr id="838" name="楕円 837"/>
        <xdr:cNvSpPr/>
      </xdr:nvSpPr>
      <xdr:spPr>
        <a:xfrm>
          <a:off x="18605500" y="99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86484</xdr:rowOff>
    </xdr:from>
    <xdr:ext cx="469744" cy="259045"/>
    <xdr:sp macro="" textlink="">
      <xdr:nvSpPr>
        <xdr:cNvPr id="839" name="テキスト ボックス 838"/>
        <xdr:cNvSpPr txBox="1"/>
      </xdr:nvSpPr>
      <xdr:spPr>
        <a:xfrm>
          <a:off x="18421428" y="1003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111990</xdr:rowOff>
    </xdr:from>
    <xdr:to>
      <xdr:col>116</xdr:col>
      <xdr:colOff>63500</xdr:colOff>
      <xdr:row>74</xdr:row>
      <xdr:rowOff>159000</xdr:rowOff>
    </xdr:to>
    <xdr:cxnSp macro="">
      <xdr:nvCxnSpPr>
        <xdr:cNvPr id="871" name="直線コネクタ 870"/>
        <xdr:cNvCxnSpPr/>
      </xdr:nvCxnSpPr>
      <xdr:spPr>
        <a:xfrm flipV="1">
          <a:off x="21323300" y="12799290"/>
          <a:ext cx="838200" cy="4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159000</xdr:rowOff>
    </xdr:from>
    <xdr:to>
      <xdr:col>111</xdr:col>
      <xdr:colOff>177800</xdr:colOff>
      <xdr:row>75</xdr:row>
      <xdr:rowOff>11505</xdr:rowOff>
    </xdr:to>
    <xdr:cxnSp macro="">
      <xdr:nvCxnSpPr>
        <xdr:cNvPr id="874" name="直線コネクタ 873"/>
        <xdr:cNvCxnSpPr/>
      </xdr:nvCxnSpPr>
      <xdr:spPr>
        <a:xfrm flipV="1">
          <a:off x="20434300" y="12846300"/>
          <a:ext cx="889000" cy="2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43966</xdr:rowOff>
    </xdr:from>
    <xdr:to>
      <xdr:col>107</xdr:col>
      <xdr:colOff>50800</xdr:colOff>
      <xdr:row>75</xdr:row>
      <xdr:rowOff>11505</xdr:rowOff>
    </xdr:to>
    <xdr:cxnSp macro="">
      <xdr:nvCxnSpPr>
        <xdr:cNvPr id="877" name="直線コネクタ 876"/>
        <xdr:cNvCxnSpPr/>
      </xdr:nvCxnSpPr>
      <xdr:spPr>
        <a:xfrm>
          <a:off x="19545300" y="12388366"/>
          <a:ext cx="889000" cy="4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43966</xdr:rowOff>
    </xdr:from>
    <xdr:to>
      <xdr:col>102</xdr:col>
      <xdr:colOff>114300</xdr:colOff>
      <xdr:row>72</xdr:row>
      <xdr:rowOff>73733</xdr:rowOff>
    </xdr:to>
    <xdr:cxnSp macro="">
      <xdr:nvCxnSpPr>
        <xdr:cNvPr id="880" name="直線コネクタ 879"/>
        <xdr:cNvCxnSpPr/>
      </xdr:nvCxnSpPr>
      <xdr:spPr>
        <a:xfrm flipV="1">
          <a:off x="18656300" y="12388366"/>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61190</xdr:rowOff>
    </xdr:from>
    <xdr:to>
      <xdr:col>116</xdr:col>
      <xdr:colOff>114300</xdr:colOff>
      <xdr:row>74</xdr:row>
      <xdr:rowOff>162790</xdr:rowOff>
    </xdr:to>
    <xdr:sp macro="" textlink="">
      <xdr:nvSpPr>
        <xdr:cNvPr id="890" name="楕円 889"/>
        <xdr:cNvSpPr/>
      </xdr:nvSpPr>
      <xdr:spPr>
        <a:xfrm>
          <a:off x="22110700" y="127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84067</xdr:rowOff>
    </xdr:from>
    <xdr:ext cx="534377" cy="259045"/>
    <xdr:sp macro="" textlink="">
      <xdr:nvSpPr>
        <xdr:cNvPr id="891" name="繰出金該当値テキスト"/>
        <xdr:cNvSpPr txBox="1"/>
      </xdr:nvSpPr>
      <xdr:spPr>
        <a:xfrm>
          <a:off x="22212300" y="1259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108200</xdr:rowOff>
    </xdr:from>
    <xdr:to>
      <xdr:col>112</xdr:col>
      <xdr:colOff>38100</xdr:colOff>
      <xdr:row>75</xdr:row>
      <xdr:rowOff>38350</xdr:rowOff>
    </xdr:to>
    <xdr:sp macro="" textlink="">
      <xdr:nvSpPr>
        <xdr:cNvPr id="892" name="楕円 891"/>
        <xdr:cNvSpPr/>
      </xdr:nvSpPr>
      <xdr:spPr>
        <a:xfrm>
          <a:off x="21272500" y="12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54877</xdr:rowOff>
    </xdr:from>
    <xdr:ext cx="534377" cy="259045"/>
    <xdr:sp macro="" textlink="">
      <xdr:nvSpPr>
        <xdr:cNvPr id="893" name="テキスト ボックス 892"/>
        <xdr:cNvSpPr txBox="1"/>
      </xdr:nvSpPr>
      <xdr:spPr>
        <a:xfrm>
          <a:off x="21056111" y="1257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132155</xdr:rowOff>
    </xdr:from>
    <xdr:to>
      <xdr:col>107</xdr:col>
      <xdr:colOff>101600</xdr:colOff>
      <xdr:row>75</xdr:row>
      <xdr:rowOff>62305</xdr:rowOff>
    </xdr:to>
    <xdr:sp macro="" textlink="">
      <xdr:nvSpPr>
        <xdr:cNvPr id="894" name="楕円 893"/>
        <xdr:cNvSpPr/>
      </xdr:nvSpPr>
      <xdr:spPr>
        <a:xfrm>
          <a:off x="20383500" y="128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78832</xdr:rowOff>
    </xdr:from>
    <xdr:ext cx="534377" cy="259045"/>
    <xdr:sp macro="" textlink="">
      <xdr:nvSpPr>
        <xdr:cNvPr id="895" name="テキスト ボックス 894"/>
        <xdr:cNvSpPr txBox="1"/>
      </xdr:nvSpPr>
      <xdr:spPr>
        <a:xfrm>
          <a:off x="20167111" y="125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164616</xdr:rowOff>
    </xdr:from>
    <xdr:to>
      <xdr:col>102</xdr:col>
      <xdr:colOff>165100</xdr:colOff>
      <xdr:row>72</xdr:row>
      <xdr:rowOff>94766</xdr:rowOff>
    </xdr:to>
    <xdr:sp macro="" textlink="">
      <xdr:nvSpPr>
        <xdr:cNvPr id="896" name="楕円 895"/>
        <xdr:cNvSpPr/>
      </xdr:nvSpPr>
      <xdr:spPr>
        <a:xfrm>
          <a:off x="19494500" y="12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111293</xdr:rowOff>
    </xdr:from>
    <xdr:ext cx="534377" cy="259045"/>
    <xdr:sp macro="" textlink="">
      <xdr:nvSpPr>
        <xdr:cNvPr id="897" name="テキスト ボックス 896"/>
        <xdr:cNvSpPr txBox="1"/>
      </xdr:nvSpPr>
      <xdr:spPr>
        <a:xfrm>
          <a:off x="19278111" y="1211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22933</xdr:rowOff>
    </xdr:from>
    <xdr:to>
      <xdr:col>98</xdr:col>
      <xdr:colOff>38100</xdr:colOff>
      <xdr:row>72</xdr:row>
      <xdr:rowOff>124533</xdr:rowOff>
    </xdr:to>
    <xdr:sp macro="" textlink="">
      <xdr:nvSpPr>
        <xdr:cNvPr id="898" name="楕円 897"/>
        <xdr:cNvSpPr/>
      </xdr:nvSpPr>
      <xdr:spPr>
        <a:xfrm>
          <a:off x="18605500" y="1236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141060</xdr:rowOff>
    </xdr:from>
    <xdr:ext cx="534377" cy="259045"/>
    <xdr:sp macro="" textlink="">
      <xdr:nvSpPr>
        <xdr:cNvPr id="899" name="テキスト ボックス 898"/>
        <xdr:cNvSpPr txBox="1"/>
      </xdr:nvSpPr>
      <xdr:spPr>
        <a:xfrm>
          <a:off x="18389111" y="12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人件費については、市の面積が類似団体平均より高いことから、サービス維持のための人員確保が必要であり高い数値となっている。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補助費等については、令和２年度が大幅に増加しているが、これは新型コロナウイルス感染症に伴う緊急経済対策とした特別定額給付金や地域商品券の発行によることが主な要因である。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新規整備）については、成羽長寿園・こども園建設事業及び成羽複合施設建設事業の完了により減少傾向となっているが、市街地における認定こども園整備及び有漢義務教育学校の整備により今後は急激に上昇する見通しとなる。普通建設業費（更新整備）については、旧吹屋小学校校舎保存修理事業やケーブルテレビネットワーク光化促進事業の費用による上昇が見られたが、今後は新消防庁舎整備によるさらに上昇することが予想される。大型事業により高い数値となることが見込まれるが、公共施設等総合管理計画等により、施設の統廃合も検討しながら事業費の減少を目指していく。</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平成３０年７月豪雨等により住民一人当たりのコストは類似団体に比べ非常に大きな数値となっている。平成３０年度から令和２年度までの３年間の復旧期を終えた後、復興期として残りの復旧と被災前の活力回復を目指しているが、本市は災害の多い地域でもあり、もうしばらくの間は高い数値となることが見込まれる。今後も国県の補助金を有効に活用し、事業を適切に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27,650
26,716
546.99
26,639,598
25,724,396
746,764
13,897,985
31,327,157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118364</xdr:rowOff>
    </xdr:from>
    <xdr:to>
      <xdr:col>24</xdr:col>
      <xdr:colOff>63500</xdr:colOff>
      <xdr:row>35</xdr:row>
      <xdr:rowOff>11874</xdr:rowOff>
    </xdr:to>
    <xdr:cxnSp macro="">
      <xdr:nvCxnSpPr>
        <xdr:cNvPr id="61" name="直線コネクタ 60"/>
        <xdr:cNvCxnSpPr/>
      </xdr:nvCxnSpPr>
      <xdr:spPr>
        <a:xfrm>
          <a:off x="3797300" y="5947664"/>
          <a:ext cx="8382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118364</xdr:rowOff>
    </xdr:from>
    <xdr:to>
      <xdr:col>19</xdr:col>
      <xdr:colOff>177800</xdr:colOff>
      <xdr:row>35</xdr:row>
      <xdr:rowOff>7112</xdr:rowOff>
    </xdr:to>
    <xdr:cxnSp macro="">
      <xdr:nvCxnSpPr>
        <xdr:cNvPr id="64" name="直線コネクタ 63"/>
        <xdr:cNvCxnSpPr/>
      </xdr:nvCxnSpPr>
      <xdr:spPr>
        <a:xfrm flipV="1">
          <a:off x="2908300" y="594766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162941</xdr:rowOff>
    </xdr:from>
    <xdr:to>
      <xdr:col>15</xdr:col>
      <xdr:colOff>50800</xdr:colOff>
      <xdr:row>35</xdr:row>
      <xdr:rowOff>7112</xdr:rowOff>
    </xdr:to>
    <xdr:cxnSp macro="">
      <xdr:nvCxnSpPr>
        <xdr:cNvPr id="67" name="直線コネクタ 66"/>
        <xdr:cNvCxnSpPr/>
      </xdr:nvCxnSpPr>
      <xdr:spPr>
        <a:xfrm>
          <a:off x="2019300" y="599224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162941</xdr:rowOff>
    </xdr:from>
    <xdr:to>
      <xdr:col>10</xdr:col>
      <xdr:colOff>114300</xdr:colOff>
      <xdr:row>35</xdr:row>
      <xdr:rowOff>20638</xdr:rowOff>
    </xdr:to>
    <xdr:cxnSp macro="">
      <xdr:nvCxnSpPr>
        <xdr:cNvPr id="70" name="直線コネクタ 69"/>
        <xdr:cNvCxnSpPr/>
      </xdr:nvCxnSpPr>
      <xdr:spPr>
        <a:xfrm flipV="1">
          <a:off x="1130300" y="5992241"/>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132524</xdr:rowOff>
    </xdr:from>
    <xdr:to>
      <xdr:col>24</xdr:col>
      <xdr:colOff>114300</xdr:colOff>
      <xdr:row>35</xdr:row>
      <xdr:rowOff>62674</xdr:rowOff>
    </xdr:to>
    <xdr:sp macro="" textlink="">
      <xdr:nvSpPr>
        <xdr:cNvPr id="80" name="楕円 79"/>
        <xdr:cNvSpPr/>
      </xdr:nvSpPr>
      <xdr:spPr>
        <a:xfrm>
          <a:off x="4584700" y="59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155401</xdr:rowOff>
    </xdr:from>
    <xdr:ext cx="469744" cy="259045"/>
    <xdr:sp macro="" textlink="">
      <xdr:nvSpPr>
        <xdr:cNvPr id="81" name="議会費該当値テキスト"/>
        <xdr:cNvSpPr txBox="1"/>
      </xdr:nvSpPr>
      <xdr:spPr>
        <a:xfrm>
          <a:off x="4686300" y="58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67564</xdr:rowOff>
    </xdr:from>
    <xdr:to>
      <xdr:col>20</xdr:col>
      <xdr:colOff>38100</xdr:colOff>
      <xdr:row>34</xdr:row>
      <xdr:rowOff>169164</xdr:rowOff>
    </xdr:to>
    <xdr:sp macro="" textlink="">
      <xdr:nvSpPr>
        <xdr:cNvPr id="82" name="楕円 81"/>
        <xdr:cNvSpPr/>
      </xdr:nvSpPr>
      <xdr:spPr>
        <a:xfrm>
          <a:off x="3746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14241</xdr:rowOff>
    </xdr:from>
    <xdr:ext cx="469744" cy="259045"/>
    <xdr:sp macro="" textlink="">
      <xdr:nvSpPr>
        <xdr:cNvPr id="83" name="テキスト ボックス 82"/>
        <xdr:cNvSpPr txBox="1"/>
      </xdr:nvSpPr>
      <xdr:spPr>
        <a:xfrm>
          <a:off x="3562428" y="56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127762</xdr:rowOff>
    </xdr:from>
    <xdr:to>
      <xdr:col>15</xdr:col>
      <xdr:colOff>101600</xdr:colOff>
      <xdr:row>35</xdr:row>
      <xdr:rowOff>57912</xdr:rowOff>
    </xdr:to>
    <xdr:sp macro="" textlink="">
      <xdr:nvSpPr>
        <xdr:cNvPr id="84" name="楕円 83"/>
        <xdr:cNvSpPr/>
      </xdr:nvSpPr>
      <xdr:spPr>
        <a:xfrm>
          <a:off x="2857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85" name="テキスト ボックス 84"/>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112141</xdr:rowOff>
    </xdr:from>
    <xdr:to>
      <xdr:col>10</xdr:col>
      <xdr:colOff>165100</xdr:colOff>
      <xdr:row>35</xdr:row>
      <xdr:rowOff>42291</xdr:rowOff>
    </xdr:to>
    <xdr:sp macro="" textlink="">
      <xdr:nvSpPr>
        <xdr:cNvPr id="86" name="楕円 85"/>
        <xdr:cNvSpPr/>
      </xdr:nvSpPr>
      <xdr:spPr>
        <a:xfrm>
          <a:off x="1968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58818</xdr:rowOff>
    </xdr:from>
    <xdr:ext cx="469744" cy="259045"/>
    <xdr:sp macro="" textlink="">
      <xdr:nvSpPr>
        <xdr:cNvPr id="87" name="テキスト ボックス 86"/>
        <xdr:cNvSpPr txBox="1"/>
      </xdr:nvSpPr>
      <xdr:spPr>
        <a:xfrm>
          <a:off x="1784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141288</xdr:rowOff>
    </xdr:from>
    <xdr:to>
      <xdr:col>6</xdr:col>
      <xdr:colOff>38100</xdr:colOff>
      <xdr:row>35</xdr:row>
      <xdr:rowOff>71438</xdr:rowOff>
    </xdr:to>
    <xdr:sp macro="" textlink="">
      <xdr:nvSpPr>
        <xdr:cNvPr id="88" name="楕円 87"/>
        <xdr:cNvSpPr/>
      </xdr:nvSpPr>
      <xdr:spPr>
        <a:xfrm>
          <a:off x="10795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87965</xdr:rowOff>
    </xdr:from>
    <xdr:ext cx="469744" cy="259045"/>
    <xdr:sp macro="" textlink="">
      <xdr:nvSpPr>
        <xdr:cNvPr id="89" name="テキスト ボックス 88"/>
        <xdr:cNvSpPr txBox="1"/>
      </xdr:nvSpPr>
      <xdr:spPr>
        <a:xfrm>
          <a:off x="895428" y="57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100983</xdr:rowOff>
    </xdr:from>
    <xdr:to>
      <xdr:col>24</xdr:col>
      <xdr:colOff>63500</xdr:colOff>
      <xdr:row>58</xdr:row>
      <xdr:rowOff>115381</xdr:rowOff>
    </xdr:to>
    <xdr:cxnSp macro="">
      <xdr:nvCxnSpPr>
        <xdr:cNvPr id="120" name="直線コネクタ 119"/>
        <xdr:cNvCxnSpPr/>
      </xdr:nvCxnSpPr>
      <xdr:spPr>
        <a:xfrm>
          <a:off x="3797300" y="10045083"/>
          <a:ext cx="8382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13126</xdr:rowOff>
    </xdr:from>
    <xdr:to>
      <xdr:col>19</xdr:col>
      <xdr:colOff>177800</xdr:colOff>
      <xdr:row>58</xdr:row>
      <xdr:rowOff>100983</xdr:rowOff>
    </xdr:to>
    <xdr:cxnSp macro="">
      <xdr:nvCxnSpPr>
        <xdr:cNvPr id="123" name="直線コネクタ 122"/>
        <xdr:cNvCxnSpPr/>
      </xdr:nvCxnSpPr>
      <xdr:spPr>
        <a:xfrm>
          <a:off x="2908300" y="9957226"/>
          <a:ext cx="889000" cy="8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13126</xdr:rowOff>
    </xdr:from>
    <xdr:to>
      <xdr:col>15</xdr:col>
      <xdr:colOff>50800</xdr:colOff>
      <xdr:row>58</xdr:row>
      <xdr:rowOff>137205</xdr:rowOff>
    </xdr:to>
    <xdr:cxnSp macro="">
      <xdr:nvCxnSpPr>
        <xdr:cNvPr id="126" name="直線コネクタ 125"/>
        <xdr:cNvCxnSpPr/>
      </xdr:nvCxnSpPr>
      <xdr:spPr>
        <a:xfrm flipV="1">
          <a:off x="2019300" y="9957226"/>
          <a:ext cx="889000" cy="1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133880</xdr:rowOff>
    </xdr:from>
    <xdr:to>
      <xdr:col>10</xdr:col>
      <xdr:colOff>114300</xdr:colOff>
      <xdr:row>58</xdr:row>
      <xdr:rowOff>137205</xdr:rowOff>
    </xdr:to>
    <xdr:cxnSp macro="">
      <xdr:nvCxnSpPr>
        <xdr:cNvPr id="129" name="直線コネクタ 128"/>
        <xdr:cNvCxnSpPr/>
      </xdr:nvCxnSpPr>
      <xdr:spPr>
        <a:xfrm>
          <a:off x="1130300" y="10077980"/>
          <a:ext cx="8890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64581</xdr:rowOff>
    </xdr:from>
    <xdr:to>
      <xdr:col>24</xdr:col>
      <xdr:colOff>114300</xdr:colOff>
      <xdr:row>58</xdr:row>
      <xdr:rowOff>166181</xdr:rowOff>
    </xdr:to>
    <xdr:sp macro="" textlink="">
      <xdr:nvSpPr>
        <xdr:cNvPr id="139" name="楕円 138"/>
        <xdr:cNvSpPr/>
      </xdr:nvSpPr>
      <xdr:spPr>
        <a:xfrm>
          <a:off x="4584700" y="100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23958</xdr:rowOff>
    </xdr:from>
    <xdr:ext cx="599010" cy="259045"/>
    <xdr:sp macro="" textlink="">
      <xdr:nvSpPr>
        <xdr:cNvPr id="140" name="総務費該当値テキスト"/>
        <xdr:cNvSpPr txBox="1"/>
      </xdr:nvSpPr>
      <xdr:spPr>
        <a:xfrm>
          <a:off x="4686300" y="979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50183</xdr:rowOff>
    </xdr:from>
    <xdr:to>
      <xdr:col>20</xdr:col>
      <xdr:colOff>38100</xdr:colOff>
      <xdr:row>58</xdr:row>
      <xdr:rowOff>151783</xdr:rowOff>
    </xdr:to>
    <xdr:sp macro="" textlink="">
      <xdr:nvSpPr>
        <xdr:cNvPr id="141" name="楕円 140"/>
        <xdr:cNvSpPr/>
      </xdr:nvSpPr>
      <xdr:spPr>
        <a:xfrm>
          <a:off x="3746500" y="999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168310</xdr:rowOff>
    </xdr:from>
    <xdr:ext cx="599010" cy="259045"/>
    <xdr:sp macro="" textlink="">
      <xdr:nvSpPr>
        <xdr:cNvPr id="142" name="テキスト ボックス 141"/>
        <xdr:cNvSpPr txBox="1"/>
      </xdr:nvSpPr>
      <xdr:spPr>
        <a:xfrm>
          <a:off x="3497795" y="976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133776</xdr:rowOff>
    </xdr:from>
    <xdr:to>
      <xdr:col>15</xdr:col>
      <xdr:colOff>101600</xdr:colOff>
      <xdr:row>58</xdr:row>
      <xdr:rowOff>63926</xdr:rowOff>
    </xdr:to>
    <xdr:sp macro="" textlink="">
      <xdr:nvSpPr>
        <xdr:cNvPr id="143" name="楕円 142"/>
        <xdr:cNvSpPr/>
      </xdr:nvSpPr>
      <xdr:spPr>
        <a:xfrm>
          <a:off x="2857500" y="99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80453</xdr:rowOff>
    </xdr:from>
    <xdr:ext cx="599010" cy="259045"/>
    <xdr:sp macro="" textlink="">
      <xdr:nvSpPr>
        <xdr:cNvPr id="144" name="テキスト ボックス 143"/>
        <xdr:cNvSpPr txBox="1"/>
      </xdr:nvSpPr>
      <xdr:spPr>
        <a:xfrm>
          <a:off x="2608795" y="96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86405</xdr:rowOff>
    </xdr:from>
    <xdr:to>
      <xdr:col>10</xdr:col>
      <xdr:colOff>165100</xdr:colOff>
      <xdr:row>59</xdr:row>
      <xdr:rowOff>16555</xdr:rowOff>
    </xdr:to>
    <xdr:sp macro="" textlink="">
      <xdr:nvSpPr>
        <xdr:cNvPr id="145" name="楕円 144"/>
        <xdr:cNvSpPr/>
      </xdr:nvSpPr>
      <xdr:spPr>
        <a:xfrm>
          <a:off x="1968500" y="100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33082</xdr:rowOff>
    </xdr:from>
    <xdr:ext cx="599010" cy="259045"/>
    <xdr:sp macro="" textlink="">
      <xdr:nvSpPr>
        <xdr:cNvPr id="146" name="テキスト ボックス 145"/>
        <xdr:cNvSpPr txBox="1"/>
      </xdr:nvSpPr>
      <xdr:spPr>
        <a:xfrm>
          <a:off x="1719795" y="98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83080</xdr:rowOff>
    </xdr:from>
    <xdr:to>
      <xdr:col>6</xdr:col>
      <xdr:colOff>38100</xdr:colOff>
      <xdr:row>59</xdr:row>
      <xdr:rowOff>13230</xdr:rowOff>
    </xdr:to>
    <xdr:sp macro="" textlink="">
      <xdr:nvSpPr>
        <xdr:cNvPr id="147" name="楕円 146"/>
        <xdr:cNvSpPr/>
      </xdr:nvSpPr>
      <xdr:spPr>
        <a:xfrm>
          <a:off x="1079500" y="100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29757</xdr:rowOff>
    </xdr:from>
    <xdr:ext cx="599010" cy="259045"/>
    <xdr:sp macro="" textlink="">
      <xdr:nvSpPr>
        <xdr:cNvPr id="148" name="テキスト ボックス 147"/>
        <xdr:cNvSpPr txBox="1"/>
      </xdr:nvSpPr>
      <xdr:spPr>
        <a:xfrm>
          <a:off x="830795" y="980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62557</xdr:rowOff>
    </xdr:from>
    <xdr:to>
      <xdr:col>24</xdr:col>
      <xdr:colOff>63500</xdr:colOff>
      <xdr:row>75</xdr:row>
      <xdr:rowOff>66123</xdr:rowOff>
    </xdr:to>
    <xdr:cxnSp macro="">
      <xdr:nvCxnSpPr>
        <xdr:cNvPr id="176" name="直線コネクタ 175"/>
        <xdr:cNvCxnSpPr/>
      </xdr:nvCxnSpPr>
      <xdr:spPr>
        <a:xfrm flipV="1">
          <a:off x="3797300" y="12921307"/>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66123</xdr:rowOff>
    </xdr:from>
    <xdr:to>
      <xdr:col>19</xdr:col>
      <xdr:colOff>177800</xdr:colOff>
      <xdr:row>76</xdr:row>
      <xdr:rowOff>29866</xdr:rowOff>
    </xdr:to>
    <xdr:cxnSp macro="">
      <xdr:nvCxnSpPr>
        <xdr:cNvPr id="179" name="直線コネクタ 178"/>
        <xdr:cNvCxnSpPr/>
      </xdr:nvCxnSpPr>
      <xdr:spPr>
        <a:xfrm flipV="1">
          <a:off x="2908300" y="12924873"/>
          <a:ext cx="889000" cy="1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29866</xdr:rowOff>
    </xdr:from>
    <xdr:to>
      <xdr:col>15</xdr:col>
      <xdr:colOff>50800</xdr:colOff>
      <xdr:row>76</xdr:row>
      <xdr:rowOff>70265</xdr:rowOff>
    </xdr:to>
    <xdr:cxnSp macro="">
      <xdr:nvCxnSpPr>
        <xdr:cNvPr id="182" name="直線コネクタ 181"/>
        <xdr:cNvCxnSpPr/>
      </xdr:nvCxnSpPr>
      <xdr:spPr>
        <a:xfrm flipV="1">
          <a:off x="2019300" y="13060066"/>
          <a:ext cx="8890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84489</xdr:rowOff>
    </xdr:from>
    <xdr:to>
      <xdr:col>10</xdr:col>
      <xdr:colOff>114300</xdr:colOff>
      <xdr:row>76</xdr:row>
      <xdr:rowOff>70265</xdr:rowOff>
    </xdr:to>
    <xdr:cxnSp macro="">
      <xdr:nvCxnSpPr>
        <xdr:cNvPr id="185" name="直線コネクタ 184"/>
        <xdr:cNvCxnSpPr/>
      </xdr:nvCxnSpPr>
      <xdr:spPr>
        <a:xfrm>
          <a:off x="1130300" y="12771789"/>
          <a:ext cx="889000" cy="3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11757</xdr:rowOff>
    </xdr:from>
    <xdr:to>
      <xdr:col>24</xdr:col>
      <xdr:colOff>114300</xdr:colOff>
      <xdr:row>75</xdr:row>
      <xdr:rowOff>113357</xdr:rowOff>
    </xdr:to>
    <xdr:sp macro="" textlink="">
      <xdr:nvSpPr>
        <xdr:cNvPr id="195" name="楕円 194"/>
        <xdr:cNvSpPr/>
      </xdr:nvSpPr>
      <xdr:spPr>
        <a:xfrm>
          <a:off x="4584700" y="12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34634</xdr:rowOff>
    </xdr:from>
    <xdr:ext cx="599010" cy="259045"/>
    <xdr:sp macro="" textlink="">
      <xdr:nvSpPr>
        <xdr:cNvPr id="196" name="民生費該当値テキスト"/>
        <xdr:cNvSpPr txBox="1"/>
      </xdr:nvSpPr>
      <xdr:spPr>
        <a:xfrm>
          <a:off x="4686300" y="1272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15323</xdr:rowOff>
    </xdr:from>
    <xdr:to>
      <xdr:col>20</xdr:col>
      <xdr:colOff>38100</xdr:colOff>
      <xdr:row>75</xdr:row>
      <xdr:rowOff>116923</xdr:rowOff>
    </xdr:to>
    <xdr:sp macro="" textlink="">
      <xdr:nvSpPr>
        <xdr:cNvPr id="197" name="楕円 196"/>
        <xdr:cNvSpPr/>
      </xdr:nvSpPr>
      <xdr:spPr>
        <a:xfrm>
          <a:off x="3746500" y="128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133450</xdr:rowOff>
    </xdr:from>
    <xdr:ext cx="599010" cy="259045"/>
    <xdr:sp macro="" textlink="">
      <xdr:nvSpPr>
        <xdr:cNvPr id="198" name="テキスト ボックス 197"/>
        <xdr:cNvSpPr txBox="1"/>
      </xdr:nvSpPr>
      <xdr:spPr>
        <a:xfrm>
          <a:off x="3497795" y="1264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150516</xdr:rowOff>
    </xdr:from>
    <xdr:to>
      <xdr:col>15</xdr:col>
      <xdr:colOff>101600</xdr:colOff>
      <xdr:row>76</xdr:row>
      <xdr:rowOff>80666</xdr:rowOff>
    </xdr:to>
    <xdr:sp macro="" textlink="">
      <xdr:nvSpPr>
        <xdr:cNvPr id="199" name="楕円 198"/>
        <xdr:cNvSpPr/>
      </xdr:nvSpPr>
      <xdr:spPr>
        <a:xfrm>
          <a:off x="2857500" y="130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97194</xdr:rowOff>
    </xdr:from>
    <xdr:ext cx="599010" cy="259045"/>
    <xdr:sp macro="" textlink="">
      <xdr:nvSpPr>
        <xdr:cNvPr id="200" name="テキスト ボックス 199"/>
        <xdr:cNvSpPr txBox="1"/>
      </xdr:nvSpPr>
      <xdr:spPr>
        <a:xfrm>
          <a:off x="2608795" y="1278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19465</xdr:rowOff>
    </xdr:from>
    <xdr:to>
      <xdr:col>10</xdr:col>
      <xdr:colOff>165100</xdr:colOff>
      <xdr:row>76</xdr:row>
      <xdr:rowOff>121065</xdr:rowOff>
    </xdr:to>
    <xdr:sp macro="" textlink="">
      <xdr:nvSpPr>
        <xdr:cNvPr id="201" name="楕円 200"/>
        <xdr:cNvSpPr/>
      </xdr:nvSpPr>
      <xdr:spPr>
        <a:xfrm>
          <a:off x="1968500" y="1304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137592</xdr:rowOff>
    </xdr:from>
    <xdr:ext cx="599010" cy="259045"/>
    <xdr:sp macro="" textlink="">
      <xdr:nvSpPr>
        <xdr:cNvPr id="202" name="テキスト ボックス 201"/>
        <xdr:cNvSpPr txBox="1"/>
      </xdr:nvSpPr>
      <xdr:spPr>
        <a:xfrm>
          <a:off x="1719795" y="1282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33689</xdr:rowOff>
    </xdr:from>
    <xdr:to>
      <xdr:col>6</xdr:col>
      <xdr:colOff>38100</xdr:colOff>
      <xdr:row>74</xdr:row>
      <xdr:rowOff>135289</xdr:rowOff>
    </xdr:to>
    <xdr:sp macro="" textlink="">
      <xdr:nvSpPr>
        <xdr:cNvPr id="203" name="楕円 202"/>
        <xdr:cNvSpPr/>
      </xdr:nvSpPr>
      <xdr:spPr>
        <a:xfrm>
          <a:off x="1079500" y="127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151816</xdr:rowOff>
    </xdr:from>
    <xdr:ext cx="599010" cy="259045"/>
    <xdr:sp macro="" textlink="">
      <xdr:nvSpPr>
        <xdr:cNvPr id="204" name="テキスト ボックス 203"/>
        <xdr:cNvSpPr txBox="1"/>
      </xdr:nvSpPr>
      <xdr:spPr>
        <a:xfrm>
          <a:off x="830795" y="1249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168376</xdr:rowOff>
    </xdr:from>
    <xdr:to>
      <xdr:col>24</xdr:col>
      <xdr:colOff>63500</xdr:colOff>
      <xdr:row>98</xdr:row>
      <xdr:rowOff>7896</xdr:rowOff>
    </xdr:to>
    <xdr:cxnSp macro="">
      <xdr:nvCxnSpPr>
        <xdr:cNvPr id="235" name="直線コネクタ 234"/>
        <xdr:cNvCxnSpPr/>
      </xdr:nvCxnSpPr>
      <xdr:spPr>
        <a:xfrm flipV="1">
          <a:off x="3797300" y="16799026"/>
          <a:ext cx="8382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7896</xdr:rowOff>
    </xdr:from>
    <xdr:to>
      <xdr:col>19</xdr:col>
      <xdr:colOff>177800</xdr:colOff>
      <xdr:row>98</xdr:row>
      <xdr:rowOff>43241</xdr:rowOff>
    </xdr:to>
    <xdr:cxnSp macro="">
      <xdr:nvCxnSpPr>
        <xdr:cNvPr id="238" name="直線コネクタ 237"/>
        <xdr:cNvCxnSpPr/>
      </xdr:nvCxnSpPr>
      <xdr:spPr>
        <a:xfrm flipV="1">
          <a:off x="2908300" y="16809996"/>
          <a:ext cx="889000" cy="3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16070</xdr:rowOff>
    </xdr:from>
    <xdr:to>
      <xdr:col>15</xdr:col>
      <xdr:colOff>50800</xdr:colOff>
      <xdr:row>98</xdr:row>
      <xdr:rowOff>43241</xdr:rowOff>
    </xdr:to>
    <xdr:cxnSp macro="">
      <xdr:nvCxnSpPr>
        <xdr:cNvPr id="241" name="直線コネクタ 240"/>
        <xdr:cNvCxnSpPr/>
      </xdr:nvCxnSpPr>
      <xdr:spPr>
        <a:xfrm>
          <a:off x="2019300" y="16818170"/>
          <a:ext cx="889000" cy="2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6397</xdr:rowOff>
    </xdr:from>
    <xdr:to>
      <xdr:col>10</xdr:col>
      <xdr:colOff>114300</xdr:colOff>
      <xdr:row>98</xdr:row>
      <xdr:rowOff>16070</xdr:rowOff>
    </xdr:to>
    <xdr:cxnSp macro="">
      <xdr:nvCxnSpPr>
        <xdr:cNvPr id="244" name="直線コネクタ 243"/>
        <xdr:cNvCxnSpPr/>
      </xdr:nvCxnSpPr>
      <xdr:spPr>
        <a:xfrm>
          <a:off x="1130300" y="16808497"/>
          <a:ext cx="889000" cy="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117576</xdr:rowOff>
    </xdr:from>
    <xdr:to>
      <xdr:col>24</xdr:col>
      <xdr:colOff>114300</xdr:colOff>
      <xdr:row>98</xdr:row>
      <xdr:rowOff>47726</xdr:rowOff>
    </xdr:to>
    <xdr:sp macro="" textlink="">
      <xdr:nvSpPr>
        <xdr:cNvPr id="254" name="楕円 253"/>
        <xdr:cNvSpPr/>
      </xdr:nvSpPr>
      <xdr:spPr>
        <a:xfrm>
          <a:off x="4584700" y="167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140453</xdr:rowOff>
    </xdr:from>
    <xdr:ext cx="534377" cy="259045"/>
    <xdr:sp macro="" textlink="">
      <xdr:nvSpPr>
        <xdr:cNvPr id="255" name="衛生費該当値テキスト"/>
        <xdr:cNvSpPr txBox="1"/>
      </xdr:nvSpPr>
      <xdr:spPr>
        <a:xfrm>
          <a:off x="4686300" y="165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128546</xdr:rowOff>
    </xdr:from>
    <xdr:to>
      <xdr:col>20</xdr:col>
      <xdr:colOff>38100</xdr:colOff>
      <xdr:row>98</xdr:row>
      <xdr:rowOff>58696</xdr:rowOff>
    </xdr:to>
    <xdr:sp macro="" textlink="">
      <xdr:nvSpPr>
        <xdr:cNvPr id="256" name="楕円 255"/>
        <xdr:cNvSpPr/>
      </xdr:nvSpPr>
      <xdr:spPr>
        <a:xfrm>
          <a:off x="3746500" y="16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75223</xdr:rowOff>
    </xdr:from>
    <xdr:ext cx="534377" cy="259045"/>
    <xdr:sp macro="" textlink="">
      <xdr:nvSpPr>
        <xdr:cNvPr id="257" name="テキスト ボックス 256"/>
        <xdr:cNvSpPr txBox="1"/>
      </xdr:nvSpPr>
      <xdr:spPr>
        <a:xfrm>
          <a:off x="3530111" y="1653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163891</xdr:rowOff>
    </xdr:from>
    <xdr:to>
      <xdr:col>15</xdr:col>
      <xdr:colOff>101600</xdr:colOff>
      <xdr:row>98</xdr:row>
      <xdr:rowOff>94041</xdr:rowOff>
    </xdr:to>
    <xdr:sp macro="" textlink="">
      <xdr:nvSpPr>
        <xdr:cNvPr id="258" name="楕円 257"/>
        <xdr:cNvSpPr/>
      </xdr:nvSpPr>
      <xdr:spPr>
        <a:xfrm>
          <a:off x="2857500" y="167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110568</xdr:rowOff>
    </xdr:from>
    <xdr:ext cx="534377" cy="259045"/>
    <xdr:sp macro="" textlink="">
      <xdr:nvSpPr>
        <xdr:cNvPr id="259" name="テキスト ボックス 258"/>
        <xdr:cNvSpPr txBox="1"/>
      </xdr:nvSpPr>
      <xdr:spPr>
        <a:xfrm>
          <a:off x="2641111" y="1656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136720</xdr:rowOff>
    </xdr:from>
    <xdr:to>
      <xdr:col>10</xdr:col>
      <xdr:colOff>165100</xdr:colOff>
      <xdr:row>98</xdr:row>
      <xdr:rowOff>66870</xdr:rowOff>
    </xdr:to>
    <xdr:sp macro="" textlink="">
      <xdr:nvSpPr>
        <xdr:cNvPr id="260" name="楕円 259"/>
        <xdr:cNvSpPr/>
      </xdr:nvSpPr>
      <xdr:spPr>
        <a:xfrm>
          <a:off x="1968500" y="167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83397</xdr:rowOff>
    </xdr:from>
    <xdr:ext cx="534377" cy="259045"/>
    <xdr:sp macro="" textlink="">
      <xdr:nvSpPr>
        <xdr:cNvPr id="261" name="テキスト ボックス 260"/>
        <xdr:cNvSpPr txBox="1"/>
      </xdr:nvSpPr>
      <xdr:spPr>
        <a:xfrm>
          <a:off x="1752111" y="165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127047</xdr:rowOff>
    </xdr:from>
    <xdr:to>
      <xdr:col>6</xdr:col>
      <xdr:colOff>38100</xdr:colOff>
      <xdr:row>98</xdr:row>
      <xdr:rowOff>57197</xdr:rowOff>
    </xdr:to>
    <xdr:sp macro="" textlink="">
      <xdr:nvSpPr>
        <xdr:cNvPr id="262" name="楕円 261"/>
        <xdr:cNvSpPr/>
      </xdr:nvSpPr>
      <xdr:spPr>
        <a:xfrm>
          <a:off x="1079500" y="167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73724</xdr:rowOff>
    </xdr:from>
    <xdr:ext cx="534377" cy="259045"/>
    <xdr:sp macro="" textlink="">
      <xdr:nvSpPr>
        <xdr:cNvPr id="263" name="テキスト ボックス 262"/>
        <xdr:cNvSpPr txBox="1"/>
      </xdr:nvSpPr>
      <xdr:spPr>
        <a:xfrm>
          <a:off x="863111" y="1653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30299</xdr:rowOff>
    </xdr:from>
    <xdr:to>
      <xdr:col>55</xdr:col>
      <xdr:colOff>0</xdr:colOff>
      <xdr:row>36</xdr:row>
      <xdr:rowOff>63282</xdr:rowOff>
    </xdr:to>
    <xdr:cxnSp macro="">
      <xdr:nvCxnSpPr>
        <xdr:cNvPr id="294" name="直線コネクタ 293"/>
        <xdr:cNvCxnSpPr/>
      </xdr:nvCxnSpPr>
      <xdr:spPr>
        <a:xfrm flipV="1">
          <a:off x="9639300" y="6202499"/>
          <a:ext cx="8382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8092</xdr:rowOff>
    </xdr:from>
    <xdr:to>
      <xdr:col>50</xdr:col>
      <xdr:colOff>114300</xdr:colOff>
      <xdr:row>36</xdr:row>
      <xdr:rowOff>63282</xdr:rowOff>
    </xdr:to>
    <xdr:cxnSp macro="">
      <xdr:nvCxnSpPr>
        <xdr:cNvPr id="297" name="直線コネクタ 296"/>
        <xdr:cNvCxnSpPr/>
      </xdr:nvCxnSpPr>
      <xdr:spPr>
        <a:xfrm>
          <a:off x="8750300" y="6008842"/>
          <a:ext cx="889000" cy="22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8092</xdr:rowOff>
    </xdr:from>
    <xdr:to>
      <xdr:col>45</xdr:col>
      <xdr:colOff>177800</xdr:colOff>
      <xdr:row>36</xdr:row>
      <xdr:rowOff>87122</xdr:rowOff>
    </xdr:to>
    <xdr:cxnSp macro="">
      <xdr:nvCxnSpPr>
        <xdr:cNvPr id="300" name="直線コネクタ 299"/>
        <xdr:cNvCxnSpPr/>
      </xdr:nvCxnSpPr>
      <xdr:spPr>
        <a:xfrm flipV="1">
          <a:off x="7861300" y="6008842"/>
          <a:ext cx="889000" cy="2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87122</xdr:rowOff>
    </xdr:from>
    <xdr:to>
      <xdr:col>41</xdr:col>
      <xdr:colOff>50800</xdr:colOff>
      <xdr:row>36</xdr:row>
      <xdr:rowOff>88428</xdr:rowOff>
    </xdr:to>
    <xdr:cxnSp macro="">
      <xdr:nvCxnSpPr>
        <xdr:cNvPr id="303" name="直線コネクタ 302"/>
        <xdr:cNvCxnSpPr/>
      </xdr:nvCxnSpPr>
      <xdr:spPr>
        <a:xfrm flipV="1">
          <a:off x="6972300" y="62593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150949</xdr:rowOff>
    </xdr:from>
    <xdr:to>
      <xdr:col>55</xdr:col>
      <xdr:colOff>50800</xdr:colOff>
      <xdr:row>36</xdr:row>
      <xdr:rowOff>81099</xdr:rowOff>
    </xdr:to>
    <xdr:sp macro="" textlink="">
      <xdr:nvSpPr>
        <xdr:cNvPr id="313" name="楕円 312"/>
        <xdr:cNvSpPr/>
      </xdr:nvSpPr>
      <xdr:spPr>
        <a:xfrm>
          <a:off x="104267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2376</xdr:rowOff>
    </xdr:from>
    <xdr:ext cx="469744" cy="259045"/>
    <xdr:sp macro="" textlink="">
      <xdr:nvSpPr>
        <xdr:cNvPr id="314" name="労働費該当値テキスト"/>
        <xdr:cNvSpPr txBox="1"/>
      </xdr:nvSpPr>
      <xdr:spPr>
        <a:xfrm>
          <a:off x="10528300" y="60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12482</xdr:rowOff>
    </xdr:from>
    <xdr:to>
      <xdr:col>50</xdr:col>
      <xdr:colOff>165100</xdr:colOff>
      <xdr:row>36</xdr:row>
      <xdr:rowOff>114082</xdr:rowOff>
    </xdr:to>
    <xdr:sp macro="" textlink="">
      <xdr:nvSpPr>
        <xdr:cNvPr id="315" name="楕円 314"/>
        <xdr:cNvSpPr/>
      </xdr:nvSpPr>
      <xdr:spPr>
        <a:xfrm>
          <a:off x="9588500" y="61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130609</xdr:rowOff>
    </xdr:from>
    <xdr:ext cx="469744" cy="259045"/>
    <xdr:sp macro="" textlink="">
      <xdr:nvSpPr>
        <xdr:cNvPr id="316" name="テキスト ボックス 315"/>
        <xdr:cNvSpPr txBox="1"/>
      </xdr:nvSpPr>
      <xdr:spPr>
        <a:xfrm>
          <a:off x="9404428" y="595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128742</xdr:rowOff>
    </xdr:from>
    <xdr:to>
      <xdr:col>46</xdr:col>
      <xdr:colOff>38100</xdr:colOff>
      <xdr:row>35</xdr:row>
      <xdr:rowOff>58892</xdr:rowOff>
    </xdr:to>
    <xdr:sp macro="" textlink="">
      <xdr:nvSpPr>
        <xdr:cNvPr id="317" name="楕円 316"/>
        <xdr:cNvSpPr/>
      </xdr:nvSpPr>
      <xdr:spPr>
        <a:xfrm>
          <a:off x="86995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75419</xdr:rowOff>
    </xdr:from>
    <xdr:ext cx="469744" cy="259045"/>
    <xdr:sp macro="" textlink="">
      <xdr:nvSpPr>
        <xdr:cNvPr id="318" name="テキスト ボックス 317"/>
        <xdr:cNvSpPr txBox="1"/>
      </xdr:nvSpPr>
      <xdr:spPr>
        <a:xfrm>
          <a:off x="8515428" y="573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36322</xdr:rowOff>
    </xdr:from>
    <xdr:to>
      <xdr:col>41</xdr:col>
      <xdr:colOff>101600</xdr:colOff>
      <xdr:row>36</xdr:row>
      <xdr:rowOff>137922</xdr:rowOff>
    </xdr:to>
    <xdr:sp macro="" textlink="">
      <xdr:nvSpPr>
        <xdr:cNvPr id="319" name="楕円 318"/>
        <xdr:cNvSpPr/>
      </xdr:nvSpPr>
      <xdr:spPr>
        <a:xfrm>
          <a:off x="7810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154449</xdr:rowOff>
    </xdr:from>
    <xdr:ext cx="469744" cy="259045"/>
    <xdr:sp macro="" textlink="">
      <xdr:nvSpPr>
        <xdr:cNvPr id="320" name="テキスト ボックス 319"/>
        <xdr:cNvSpPr txBox="1"/>
      </xdr:nvSpPr>
      <xdr:spPr>
        <a:xfrm>
          <a:off x="7626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37628</xdr:rowOff>
    </xdr:from>
    <xdr:to>
      <xdr:col>36</xdr:col>
      <xdr:colOff>165100</xdr:colOff>
      <xdr:row>36</xdr:row>
      <xdr:rowOff>139228</xdr:rowOff>
    </xdr:to>
    <xdr:sp macro="" textlink="">
      <xdr:nvSpPr>
        <xdr:cNvPr id="321" name="楕円 320"/>
        <xdr:cNvSpPr/>
      </xdr:nvSpPr>
      <xdr:spPr>
        <a:xfrm>
          <a:off x="6921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155755</xdr:rowOff>
    </xdr:from>
    <xdr:ext cx="469744" cy="259045"/>
    <xdr:sp macro="" textlink="">
      <xdr:nvSpPr>
        <xdr:cNvPr id="322" name="テキスト ボックス 321"/>
        <xdr:cNvSpPr txBox="1"/>
      </xdr:nvSpPr>
      <xdr:spPr>
        <a:xfrm>
          <a:off x="6737428" y="598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108012</xdr:rowOff>
    </xdr:from>
    <xdr:to>
      <xdr:col>55</xdr:col>
      <xdr:colOff>0</xdr:colOff>
      <xdr:row>57</xdr:row>
      <xdr:rowOff>116818</xdr:rowOff>
    </xdr:to>
    <xdr:cxnSp macro="">
      <xdr:nvCxnSpPr>
        <xdr:cNvPr id="353" name="直線コネクタ 352"/>
        <xdr:cNvCxnSpPr/>
      </xdr:nvCxnSpPr>
      <xdr:spPr>
        <a:xfrm flipV="1">
          <a:off x="9639300" y="9880662"/>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116818</xdr:rowOff>
    </xdr:from>
    <xdr:to>
      <xdr:col>50</xdr:col>
      <xdr:colOff>114300</xdr:colOff>
      <xdr:row>57</xdr:row>
      <xdr:rowOff>136728</xdr:rowOff>
    </xdr:to>
    <xdr:cxnSp macro="">
      <xdr:nvCxnSpPr>
        <xdr:cNvPr id="356" name="直線コネクタ 355"/>
        <xdr:cNvCxnSpPr/>
      </xdr:nvCxnSpPr>
      <xdr:spPr>
        <a:xfrm flipV="1">
          <a:off x="8750300" y="9889468"/>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73265</xdr:rowOff>
    </xdr:from>
    <xdr:to>
      <xdr:col>45</xdr:col>
      <xdr:colOff>177800</xdr:colOff>
      <xdr:row>57</xdr:row>
      <xdr:rowOff>136728</xdr:rowOff>
    </xdr:to>
    <xdr:cxnSp macro="">
      <xdr:nvCxnSpPr>
        <xdr:cNvPr id="359" name="直線コネクタ 358"/>
        <xdr:cNvCxnSpPr/>
      </xdr:nvCxnSpPr>
      <xdr:spPr>
        <a:xfrm>
          <a:off x="7861300" y="9845915"/>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37124</xdr:rowOff>
    </xdr:from>
    <xdr:to>
      <xdr:col>41</xdr:col>
      <xdr:colOff>50800</xdr:colOff>
      <xdr:row>57</xdr:row>
      <xdr:rowOff>73265</xdr:rowOff>
    </xdr:to>
    <xdr:cxnSp macro="">
      <xdr:nvCxnSpPr>
        <xdr:cNvPr id="362" name="直線コネクタ 361"/>
        <xdr:cNvCxnSpPr/>
      </xdr:nvCxnSpPr>
      <xdr:spPr>
        <a:xfrm>
          <a:off x="6972300" y="9809774"/>
          <a:ext cx="8890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57212</xdr:rowOff>
    </xdr:from>
    <xdr:to>
      <xdr:col>55</xdr:col>
      <xdr:colOff>50800</xdr:colOff>
      <xdr:row>57</xdr:row>
      <xdr:rowOff>158812</xdr:rowOff>
    </xdr:to>
    <xdr:sp macro="" textlink="">
      <xdr:nvSpPr>
        <xdr:cNvPr id="372" name="楕円 371"/>
        <xdr:cNvSpPr/>
      </xdr:nvSpPr>
      <xdr:spPr>
        <a:xfrm>
          <a:off x="10426700" y="98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35639</xdr:rowOff>
    </xdr:from>
    <xdr:ext cx="534377" cy="259045"/>
    <xdr:sp macro="" textlink="">
      <xdr:nvSpPr>
        <xdr:cNvPr id="373" name="農林水産業費該当値テキスト"/>
        <xdr:cNvSpPr txBox="1"/>
      </xdr:nvSpPr>
      <xdr:spPr>
        <a:xfrm>
          <a:off x="10528300" y="98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66018</xdr:rowOff>
    </xdr:from>
    <xdr:to>
      <xdr:col>50</xdr:col>
      <xdr:colOff>165100</xdr:colOff>
      <xdr:row>57</xdr:row>
      <xdr:rowOff>167618</xdr:rowOff>
    </xdr:to>
    <xdr:sp macro="" textlink="">
      <xdr:nvSpPr>
        <xdr:cNvPr id="374" name="楕円 373"/>
        <xdr:cNvSpPr/>
      </xdr:nvSpPr>
      <xdr:spPr>
        <a:xfrm>
          <a:off x="9588500" y="98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158745</xdr:rowOff>
    </xdr:from>
    <xdr:ext cx="534377" cy="259045"/>
    <xdr:sp macro="" textlink="">
      <xdr:nvSpPr>
        <xdr:cNvPr id="375" name="テキスト ボックス 374"/>
        <xdr:cNvSpPr txBox="1"/>
      </xdr:nvSpPr>
      <xdr:spPr>
        <a:xfrm>
          <a:off x="9372111" y="99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85928</xdr:rowOff>
    </xdr:from>
    <xdr:to>
      <xdr:col>46</xdr:col>
      <xdr:colOff>38100</xdr:colOff>
      <xdr:row>58</xdr:row>
      <xdr:rowOff>16078</xdr:rowOff>
    </xdr:to>
    <xdr:sp macro="" textlink="">
      <xdr:nvSpPr>
        <xdr:cNvPr id="376" name="楕円 375"/>
        <xdr:cNvSpPr/>
      </xdr:nvSpPr>
      <xdr:spPr>
        <a:xfrm>
          <a:off x="8699500" y="98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7205</xdr:rowOff>
    </xdr:from>
    <xdr:ext cx="534377" cy="259045"/>
    <xdr:sp macro="" textlink="">
      <xdr:nvSpPr>
        <xdr:cNvPr id="377" name="テキスト ボックス 376"/>
        <xdr:cNvSpPr txBox="1"/>
      </xdr:nvSpPr>
      <xdr:spPr>
        <a:xfrm>
          <a:off x="8483111" y="99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22465</xdr:rowOff>
    </xdr:from>
    <xdr:to>
      <xdr:col>41</xdr:col>
      <xdr:colOff>101600</xdr:colOff>
      <xdr:row>57</xdr:row>
      <xdr:rowOff>124065</xdr:rowOff>
    </xdr:to>
    <xdr:sp macro="" textlink="">
      <xdr:nvSpPr>
        <xdr:cNvPr id="378" name="楕円 377"/>
        <xdr:cNvSpPr/>
      </xdr:nvSpPr>
      <xdr:spPr>
        <a:xfrm>
          <a:off x="7810500" y="9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115192</xdr:rowOff>
    </xdr:from>
    <xdr:ext cx="534377" cy="259045"/>
    <xdr:sp macro="" textlink="">
      <xdr:nvSpPr>
        <xdr:cNvPr id="379" name="テキスト ボックス 378"/>
        <xdr:cNvSpPr txBox="1"/>
      </xdr:nvSpPr>
      <xdr:spPr>
        <a:xfrm>
          <a:off x="7594111" y="988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157774</xdr:rowOff>
    </xdr:from>
    <xdr:to>
      <xdr:col>36</xdr:col>
      <xdr:colOff>165100</xdr:colOff>
      <xdr:row>57</xdr:row>
      <xdr:rowOff>87924</xdr:rowOff>
    </xdr:to>
    <xdr:sp macro="" textlink="">
      <xdr:nvSpPr>
        <xdr:cNvPr id="380" name="楕円 379"/>
        <xdr:cNvSpPr/>
      </xdr:nvSpPr>
      <xdr:spPr>
        <a:xfrm>
          <a:off x="6921500" y="97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104451</xdr:rowOff>
    </xdr:from>
    <xdr:ext cx="534377" cy="259045"/>
    <xdr:sp macro="" textlink="">
      <xdr:nvSpPr>
        <xdr:cNvPr id="381" name="テキスト ボックス 380"/>
        <xdr:cNvSpPr txBox="1"/>
      </xdr:nvSpPr>
      <xdr:spPr>
        <a:xfrm>
          <a:off x="6705111" y="953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36195</xdr:rowOff>
    </xdr:from>
    <xdr:to>
      <xdr:col>55</xdr:col>
      <xdr:colOff>0</xdr:colOff>
      <xdr:row>78</xdr:row>
      <xdr:rowOff>55096</xdr:rowOff>
    </xdr:to>
    <xdr:cxnSp macro="">
      <xdr:nvCxnSpPr>
        <xdr:cNvPr id="408" name="直線コネクタ 407"/>
        <xdr:cNvCxnSpPr/>
      </xdr:nvCxnSpPr>
      <xdr:spPr>
        <a:xfrm flipV="1">
          <a:off x="9639300" y="13409295"/>
          <a:ext cx="8382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39294</xdr:rowOff>
    </xdr:from>
    <xdr:to>
      <xdr:col>50</xdr:col>
      <xdr:colOff>114300</xdr:colOff>
      <xdr:row>78</xdr:row>
      <xdr:rowOff>55096</xdr:rowOff>
    </xdr:to>
    <xdr:cxnSp macro="">
      <xdr:nvCxnSpPr>
        <xdr:cNvPr id="411" name="直線コネクタ 410"/>
        <xdr:cNvCxnSpPr/>
      </xdr:nvCxnSpPr>
      <xdr:spPr>
        <a:xfrm>
          <a:off x="8750300" y="13412394"/>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39294</xdr:rowOff>
    </xdr:from>
    <xdr:to>
      <xdr:col>45</xdr:col>
      <xdr:colOff>177800</xdr:colOff>
      <xdr:row>78</xdr:row>
      <xdr:rowOff>89883</xdr:rowOff>
    </xdr:to>
    <xdr:cxnSp macro="">
      <xdr:nvCxnSpPr>
        <xdr:cNvPr id="414" name="直線コネクタ 413"/>
        <xdr:cNvCxnSpPr/>
      </xdr:nvCxnSpPr>
      <xdr:spPr>
        <a:xfrm flipV="1">
          <a:off x="7861300" y="13412394"/>
          <a:ext cx="889000" cy="5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89883</xdr:rowOff>
    </xdr:from>
    <xdr:to>
      <xdr:col>41</xdr:col>
      <xdr:colOff>50800</xdr:colOff>
      <xdr:row>78</xdr:row>
      <xdr:rowOff>101395</xdr:rowOff>
    </xdr:to>
    <xdr:cxnSp macro="">
      <xdr:nvCxnSpPr>
        <xdr:cNvPr id="417" name="直線コネクタ 416"/>
        <xdr:cNvCxnSpPr/>
      </xdr:nvCxnSpPr>
      <xdr:spPr>
        <a:xfrm flipV="1">
          <a:off x="6972300" y="13462983"/>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156845</xdr:rowOff>
    </xdr:from>
    <xdr:to>
      <xdr:col>55</xdr:col>
      <xdr:colOff>50800</xdr:colOff>
      <xdr:row>78</xdr:row>
      <xdr:rowOff>86995</xdr:rowOff>
    </xdr:to>
    <xdr:sp macro="" textlink="">
      <xdr:nvSpPr>
        <xdr:cNvPr id="427" name="楕円 426"/>
        <xdr:cNvSpPr/>
      </xdr:nvSpPr>
      <xdr:spPr>
        <a:xfrm>
          <a:off x="104267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4296</xdr:rowOff>
    </xdr:from>
    <xdr:to>
      <xdr:col>50</xdr:col>
      <xdr:colOff>165100</xdr:colOff>
      <xdr:row>78</xdr:row>
      <xdr:rowOff>105896</xdr:rowOff>
    </xdr:to>
    <xdr:sp macro="" textlink="">
      <xdr:nvSpPr>
        <xdr:cNvPr id="429" name="楕円 428"/>
        <xdr:cNvSpPr/>
      </xdr:nvSpPr>
      <xdr:spPr>
        <a:xfrm>
          <a:off x="9588500" y="133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97023</xdr:rowOff>
    </xdr:from>
    <xdr:ext cx="534377" cy="259045"/>
    <xdr:sp macro="" textlink="">
      <xdr:nvSpPr>
        <xdr:cNvPr id="430" name="テキスト ボックス 429"/>
        <xdr:cNvSpPr txBox="1"/>
      </xdr:nvSpPr>
      <xdr:spPr>
        <a:xfrm>
          <a:off x="9372111" y="134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159944</xdr:rowOff>
    </xdr:from>
    <xdr:to>
      <xdr:col>46</xdr:col>
      <xdr:colOff>38100</xdr:colOff>
      <xdr:row>78</xdr:row>
      <xdr:rowOff>90094</xdr:rowOff>
    </xdr:to>
    <xdr:sp macro="" textlink="">
      <xdr:nvSpPr>
        <xdr:cNvPr id="431" name="楕円 430"/>
        <xdr:cNvSpPr/>
      </xdr:nvSpPr>
      <xdr:spPr>
        <a:xfrm>
          <a:off x="8699500" y="133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81221</xdr:rowOff>
    </xdr:from>
    <xdr:ext cx="534377" cy="259045"/>
    <xdr:sp macro="" textlink="">
      <xdr:nvSpPr>
        <xdr:cNvPr id="432" name="テキスト ボックス 431"/>
        <xdr:cNvSpPr txBox="1"/>
      </xdr:nvSpPr>
      <xdr:spPr>
        <a:xfrm>
          <a:off x="8483111" y="1345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39083</xdr:rowOff>
    </xdr:from>
    <xdr:to>
      <xdr:col>41</xdr:col>
      <xdr:colOff>101600</xdr:colOff>
      <xdr:row>78</xdr:row>
      <xdr:rowOff>140683</xdr:rowOff>
    </xdr:to>
    <xdr:sp macro="" textlink="">
      <xdr:nvSpPr>
        <xdr:cNvPr id="433" name="楕円 432"/>
        <xdr:cNvSpPr/>
      </xdr:nvSpPr>
      <xdr:spPr>
        <a:xfrm>
          <a:off x="7810500" y="134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131810</xdr:rowOff>
    </xdr:from>
    <xdr:ext cx="534377" cy="259045"/>
    <xdr:sp macro="" textlink="">
      <xdr:nvSpPr>
        <xdr:cNvPr id="434" name="テキスト ボックス 433"/>
        <xdr:cNvSpPr txBox="1"/>
      </xdr:nvSpPr>
      <xdr:spPr>
        <a:xfrm>
          <a:off x="7594111" y="1350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50595</xdr:rowOff>
    </xdr:from>
    <xdr:to>
      <xdr:col>36</xdr:col>
      <xdr:colOff>165100</xdr:colOff>
      <xdr:row>78</xdr:row>
      <xdr:rowOff>152195</xdr:rowOff>
    </xdr:to>
    <xdr:sp macro="" textlink="">
      <xdr:nvSpPr>
        <xdr:cNvPr id="435" name="楕円 434"/>
        <xdr:cNvSpPr/>
      </xdr:nvSpPr>
      <xdr:spPr>
        <a:xfrm>
          <a:off x="6921500" y="134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143322</xdr:rowOff>
    </xdr:from>
    <xdr:ext cx="469744" cy="259045"/>
    <xdr:sp macro="" textlink="">
      <xdr:nvSpPr>
        <xdr:cNvPr id="436" name="テキスト ボックス 435"/>
        <xdr:cNvSpPr txBox="1"/>
      </xdr:nvSpPr>
      <xdr:spPr>
        <a:xfrm>
          <a:off x="6737428" y="1351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97780</xdr:rowOff>
    </xdr:from>
    <xdr:to>
      <xdr:col>55</xdr:col>
      <xdr:colOff>0</xdr:colOff>
      <xdr:row>95</xdr:row>
      <xdr:rowOff>18656</xdr:rowOff>
    </xdr:to>
    <xdr:cxnSp macro="">
      <xdr:nvCxnSpPr>
        <xdr:cNvPr id="469" name="直線コネクタ 468"/>
        <xdr:cNvCxnSpPr/>
      </xdr:nvCxnSpPr>
      <xdr:spPr>
        <a:xfrm flipV="1">
          <a:off x="9639300" y="16214080"/>
          <a:ext cx="838200" cy="9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18656</xdr:rowOff>
    </xdr:from>
    <xdr:to>
      <xdr:col>50</xdr:col>
      <xdr:colOff>114300</xdr:colOff>
      <xdr:row>96</xdr:row>
      <xdr:rowOff>57299</xdr:rowOff>
    </xdr:to>
    <xdr:cxnSp macro="">
      <xdr:nvCxnSpPr>
        <xdr:cNvPr id="472" name="直線コネクタ 471"/>
        <xdr:cNvCxnSpPr/>
      </xdr:nvCxnSpPr>
      <xdr:spPr>
        <a:xfrm flipV="1">
          <a:off x="8750300" y="16306406"/>
          <a:ext cx="889000" cy="2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57299</xdr:rowOff>
    </xdr:from>
    <xdr:to>
      <xdr:col>45</xdr:col>
      <xdr:colOff>177800</xdr:colOff>
      <xdr:row>97</xdr:row>
      <xdr:rowOff>14275</xdr:rowOff>
    </xdr:to>
    <xdr:cxnSp macro="">
      <xdr:nvCxnSpPr>
        <xdr:cNvPr id="475" name="直線コネクタ 474"/>
        <xdr:cNvCxnSpPr/>
      </xdr:nvCxnSpPr>
      <xdr:spPr>
        <a:xfrm flipV="1">
          <a:off x="7861300" y="16516499"/>
          <a:ext cx="889000" cy="1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154902</xdr:rowOff>
    </xdr:from>
    <xdr:to>
      <xdr:col>41</xdr:col>
      <xdr:colOff>50800</xdr:colOff>
      <xdr:row>97</xdr:row>
      <xdr:rowOff>14275</xdr:rowOff>
    </xdr:to>
    <xdr:cxnSp macro="">
      <xdr:nvCxnSpPr>
        <xdr:cNvPr id="478" name="直線コネクタ 477"/>
        <xdr:cNvCxnSpPr/>
      </xdr:nvCxnSpPr>
      <xdr:spPr>
        <a:xfrm>
          <a:off x="6972300" y="16614102"/>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46980</xdr:rowOff>
    </xdr:from>
    <xdr:to>
      <xdr:col>55</xdr:col>
      <xdr:colOff>50800</xdr:colOff>
      <xdr:row>94</xdr:row>
      <xdr:rowOff>148580</xdr:rowOff>
    </xdr:to>
    <xdr:sp macro="" textlink="">
      <xdr:nvSpPr>
        <xdr:cNvPr id="488" name="楕円 487"/>
        <xdr:cNvSpPr/>
      </xdr:nvSpPr>
      <xdr:spPr>
        <a:xfrm>
          <a:off x="10426700" y="161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69857</xdr:rowOff>
    </xdr:from>
    <xdr:ext cx="534377" cy="259045"/>
    <xdr:sp macro="" textlink="">
      <xdr:nvSpPr>
        <xdr:cNvPr id="489" name="土木費該当値テキスト"/>
        <xdr:cNvSpPr txBox="1"/>
      </xdr:nvSpPr>
      <xdr:spPr>
        <a:xfrm>
          <a:off x="10528300" y="160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139306</xdr:rowOff>
    </xdr:from>
    <xdr:to>
      <xdr:col>50</xdr:col>
      <xdr:colOff>165100</xdr:colOff>
      <xdr:row>95</xdr:row>
      <xdr:rowOff>69456</xdr:rowOff>
    </xdr:to>
    <xdr:sp macro="" textlink="">
      <xdr:nvSpPr>
        <xdr:cNvPr id="490" name="楕円 489"/>
        <xdr:cNvSpPr/>
      </xdr:nvSpPr>
      <xdr:spPr>
        <a:xfrm>
          <a:off x="9588500" y="162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85983</xdr:rowOff>
    </xdr:from>
    <xdr:ext cx="534377" cy="259045"/>
    <xdr:sp macro="" textlink="">
      <xdr:nvSpPr>
        <xdr:cNvPr id="491" name="テキスト ボックス 490"/>
        <xdr:cNvSpPr txBox="1"/>
      </xdr:nvSpPr>
      <xdr:spPr>
        <a:xfrm>
          <a:off x="9372111" y="160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6499</xdr:rowOff>
    </xdr:from>
    <xdr:to>
      <xdr:col>46</xdr:col>
      <xdr:colOff>38100</xdr:colOff>
      <xdr:row>96</xdr:row>
      <xdr:rowOff>108099</xdr:rowOff>
    </xdr:to>
    <xdr:sp macro="" textlink="">
      <xdr:nvSpPr>
        <xdr:cNvPr id="492" name="楕円 491"/>
        <xdr:cNvSpPr/>
      </xdr:nvSpPr>
      <xdr:spPr>
        <a:xfrm>
          <a:off x="8699500" y="164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124626</xdr:rowOff>
    </xdr:from>
    <xdr:ext cx="534377" cy="259045"/>
    <xdr:sp macro="" textlink="">
      <xdr:nvSpPr>
        <xdr:cNvPr id="493" name="テキスト ボックス 492"/>
        <xdr:cNvSpPr txBox="1"/>
      </xdr:nvSpPr>
      <xdr:spPr>
        <a:xfrm>
          <a:off x="8483111" y="162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134925</xdr:rowOff>
    </xdr:from>
    <xdr:to>
      <xdr:col>41</xdr:col>
      <xdr:colOff>101600</xdr:colOff>
      <xdr:row>97</xdr:row>
      <xdr:rowOff>65075</xdr:rowOff>
    </xdr:to>
    <xdr:sp macro="" textlink="">
      <xdr:nvSpPr>
        <xdr:cNvPr id="494" name="楕円 493"/>
        <xdr:cNvSpPr/>
      </xdr:nvSpPr>
      <xdr:spPr>
        <a:xfrm>
          <a:off x="7810500" y="1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56202</xdr:rowOff>
    </xdr:from>
    <xdr:ext cx="534377" cy="259045"/>
    <xdr:sp macro="" textlink="">
      <xdr:nvSpPr>
        <xdr:cNvPr id="495" name="テキスト ボックス 494"/>
        <xdr:cNvSpPr txBox="1"/>
      </xdr:nvSpPr>
      <xdr:spPr>
        <a:xfrm>
          <a:off x="7594111" y="166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104102</xdr:rowOff>
    </xdr:from>
    <xdr:to>
      <xdr:col>36</xdr:col>
      <xdr:colOff>165100</xdr:colOff>
      <xdr:row>97</xdr:row>
      <xdr:rowOff>34252</xdr:rowOff>
    </xdr:to>
    <xdr:sp macro="" textlink="">
      <xdr:nvSpPr>
        <xdr:cNvPr id="496" name="楕円 495"/>
        <xdr:cNvSpPr/>
      </xdr:nvSpPr>
      <xdr:spPr>
        <a:xfrm>
          <a:off x="6921500" y="16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25379</xdr:rowOff>
    </xdr:from>
    <xdr:ext cx="534377" cy="259045"/>
    <xdr:sp macro="" textlink="">
      <xdr:nvSpPr>
        <xdr:cNvPr id="497" name="テキスト ボックス 496"/>
        <xdr:cNvSpPr txBox="1"/>
      </xdr:nvSpPr>
      <xdr:spPr>
        <a:xfrm>
          <a:off x="6705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127432</xdr:rowOff>
    </xdr:from>
    <xdr:to>
      <xdr:col>85</xdr:col>
      <xdr:colOff>127000</xdr:colOff>
      <xdr:row>36</xdr:row>
      <xdr:rowOff>85884</xdr:rowOff>
    </xdr:to>
    <xdr:cxnSp macro="">
      <xdr:nvCxnSpPr>
        <xdr:cNvPr id="526" name="直線コネクタ 525"/>
        <xdr:cNvCxnSpPr/>
      </xdr:nvCxnSpPr>
      <xdr:spPr>
        <a:xfrm flipV="1">
          <a:off x="15481300" y="5956732"/>
          <a:ext cx="838200" cy="30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85884</xdr:rowOff>
    </xdr:from>
    <xdr:to>
      <xdr:col>81</xdr:col>
      <xdr:colOff>50800</xdr:colOff>
      <xdr:row>36</xdr:row>
      <xdr:rowOff>144272</xdr:rowOff>
    </xdr:to>
    <xdr:cxnSp macro="">
      <xdr:nvCxnSpPr>
        <xdr:cNvPr id="529" name="直線コネクタ 528"/>
        <xdr:cNvCxnSpPr/>
      </xdr:nvCxnSpPr>
      <xdr:spPr>
        <a:xfrm flipV="1">
          <a:off x="14592300" y="6258084"/>
          <a:ext cx="8890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119602</xdr:rowOff>
    </xdr:from>
    <xdr:to>
      <xdr:col>76</xdr:col>
      <xdr:colOff>114300</xdr:colOff>
      <xdr:row>36</xdr:row>
      <xdr:rowOff>144272</xdr:rowOff>
    </xdr:to>
    <xdr:cxnSp macro="">
      <xdr:nvCxnSpPr>
        <xdr:cNvPr id="532" name="直線コネクタ 531"/>
        <xdr:cNvCxnSpPr/>
      </xdr:nvCxnSpPr>
      <xdr:spPr>
        <a:xfrm>
          <a:off x="13703300" y="6291802"/>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98628</xdr:rowOff>
    </xdr:from>
    <xdr:to>
      <xdr:col>71</xdr:col>
      <xdr:colOff>177800</xdr:colOff>
      <xdr:row>36</xdr:row>
      <xdr:rowOff>119602</xdr:rowOff>
    </xdr:to>
    <xdr:cxnSp macro="">
      <xdr:nvCxnSpPr>
        <xdr:cNvPr id="535" name="直線コネクタ 534"/>
        <xdr:cNvCxnSpPr/>
      </xdr:nvCxnSpPr>
      <xdr:spPr>
        <a:xfrm>
          <a:off x="12814300" y="6270828"/>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76632</xdr:rowOff>
    </xdr:from>
    <xdr:to>
      <xdr:col>85</xdr:col>
      <xdr:colOff>177800</xdr:colOff>
      <xdr:row>35</xdr:row>
      <xdr:rowOff>6782</xdr:rowOff>
    </xdr:to>
    <xdr:sp macro="" textlink="">
      <xdr:nvSpPr>
        <xdr:cNvPr id="545" name="楕円 544"/>
        <xdr:cNvSpPr/>
      </xdr:nvSpPr>
      <xdr:spPr>
        <a:xfrm>
          <a:off x="16268700" y="59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99509</xdr:rowOff>
    </xdr:from>
    <xdr:ext cx="534377" cy="259045"/>
    <xdr:sp macro="" textlink="">
      <xdr:nvSpPr>
        <xdr:cNvPr id="546" name="消防費該当値テキスト"/>
        <xdr:cNvSpPr txBox="1"/>
      </xdr:nvSpPr>
      <xdr:spPr>
        <a:xfrm>
          <a:off x="16370300" y="575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35084</xdr:rowOff>
    </xdr:from>
    <xdr:to>
      <xdr:col>81</xdr:col>
      <xdr:colOff>101600</xdr:colOff>
      <xdr:row>36</xdr:row>
      <xdr:rowOff>136684</xdr:rowOff>
    </xdr:to>
    <xdr:sp macro="" textlink="">
      <xdr:nvSpPr>
        <xdr:cNvPr id="547" name="楕円 546"/>
        <xdr:cNvSpPr/>
      </xdr:nvSpPr>
      <xdr:spPr>
        <a:xfrm>
          <a:off x="15430500" y="62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127811</xdr:rowOff>
    </xdr:from>
    <xdr:ext cx="534377" cy="259045"/>
    <xdr:sp macro="" textlink="">
      <xdr:nvSpPr>
        <xdr:cNvPr id="548" name="テキスト ボックス 547"/>
        <xdr:cNvSpPr txBox="1"/>
      </xdr:nvSpPr>
      <xdr:spPr>
        <a:xfrm>
          <a:off x="15214111" y="63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93472</xdr:rowOff>
    </xdr:from>
    <xdr:to>
      <xdr:col>76</xdr:col>
      <xdr:colOff>165100</xdr:colOff>
      <xdr:row>37</xdr:row>
      <xdr:rowOff>23622</xdr:rowOff>
    </xdr:to>
    <xdr:sp macro="" textlink="">
      <xdr:nvSpPr>
        <xdr:cNvPr id="549" name="楕円 548"/>
        <xdr:cNvSpPr/>
      </xdr:nvSpPr>
      <xdr:spPr>
        <a:xfrm>
          <a:off x="14541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14749</xdr:rowOff>
    </xdr:from>
    <xdr:ext cx="534377" cy="259045"/>
    <xdr:sp macro="" textlink="">
      <xdr:nvSpPr>
        <xdr:cNvPr id="550" name="テキスト ボックス 549"/>
        <xdr:cNvSpPr txBox="1"/>
      </xdr:nvSpPr>
      <xdr:spPr>
        <a:xfrm>
          <a:off x="14325111" y="63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68802</xdr:rowOff>
    </xdr:from>
    <xdr:to>
      <xdr:col>72</xdr:col>
      <xdr:colOff>38100</xdr:colOff>
      <xdr:row>36</xdr:row>
      <xdr:rowOff>170402</xdr:rowOff>
    </xdr:to>
    <xdr:sp macro="" textlink="">
      <xdr:nvSpPr>
        <xdr:cNvPr id="551" name="楕円 550"/>
        <xdr:cNvSpPr/>
      </xdr:nvSpPr>
      <xdr:spPr>
        <a:xfrm>
          <a:off x="13652500" y="624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161529</xdr:rowOff>
    </xdr:from>
    <xdr:ext cx="534377" cy="259045"/>
    <xdr:sp macro="" textlink="">
      <xdr:nvSpPr>
        <xdr:cNvPr id="552" name="テキスト ボックス 551"/>
        <xdr:cNvSpPr txBox="1"/>
      </xdr:nvSpPr>
      <xdr:spPr>
        <a:xfrm>
          <a:off x="13436111" y="633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47828</xdr:rowOff>
    </xdr:from>
    <xdr:to>
      <xdr:col>67</xdr:col>
      <xdr:colOff>101600</xdr:colOff>
      <xdr:row>36</xdr:row>
      <xdr:rowOff>149428</xdr:rowOff>
    </xdr:to>
    <xdr:sp macro="" textlink="">
      <xdr:nvSpPr>
        <xdr:cNvPr id="553" name="楕円 552"/>
        <xdr:cNvSpPr/>
      </xdr:nvSpPr>
      <xdr:spPr>
        <a:xfrm>
          <a:off x="12763500" y="62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140555</xdr:rowOff>
    </xdr:from>
    <xdr:ext cx="534377" cy="259045"/>
    <xdr:sp macro="" textlink="">
      <xdr:nvSpPr>
        <xdr:cNvPr id="554" name="テキスト ボックス 553"/>
        <xdr:cNvSpPr txBox="1"/>
      </xdr:nvSpPr>
      <xdr:spPr>
        <a:xfrm>
          <a:off x="12547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81445</xdr:rowOff>
    </xdr:from>
    <xdr:to>
      <xdr:col>85</xdr:col>
      <xdr:colOff>127000</xdr:colOff>
      <xdr:row>54</xdr:row>
      <xdr:rowOff>86919</xdr:rowOff>
    </xdr:to>
    <xdr:cxnSp macro="">
      <xdr:nvCxnSpPr>
        <xdr:cNvPr id="584" name="直線コネクタ 583"/>
        <xdr:cNvCxnSpPr/>
      </xdr:nvCxnSpPr>
      <xdr:spPr>
        <a:xfrm>
          <a:off x="15481300" y="9168295"/>
          <a:ext cx="838200" cy="1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27940</xdr:rowOff>
    </xdr:from>
    <xdr:to>
      <xdr:col>81</xdr:col>
      <xdr:colOff>50800</xdr:colOff>
      <xdr:row>53</xdr:row>
      <xdr:rowOff>81445</xdr:rowOff>
    </xdr:to>
    <xdr:cxnSp macro="">
      <xdr:nvCxnSpPr>
        <xdr:cNvPr id="587" name="直線コネクタ 586"/>
        <xdr:cNvCxnSpPr/>
      </xdr:nvCxnSpPr>
      <xdr:spPr>
        <a:xfrm>
          <a:off x="14592300" y="9114790"/>
          <a:ext cx="889000" cy="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158534</xdr:rowOff>
    </xdr:from>
    <xdr:to>
      <xdr:col>76</xdr:col>
      <xdr:colOff>114300</xdr:colOff>
      <xdr:row>53</xdr:row>
      <xdr:rowOff>27940</xdr:rowOff>
    </xdr:to>
    <xdr:cxnSp macro="">
      <xdr:nvCxnSpPr>
        <xdr:cNvPr id="590" name="直線コネクタ 589"/>
        <xdr:cNvCxnSpPr/>
      </xdr:nvCxnSpPr>
      <xdr:spPr>
        <a:xfrm>
          <a:off x="13703300" y="9073934"/>
          <a:ext cx="889000" cy="4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158534</xdr:rowOff>
    </xdr:from>
    <xdr:to>
      <xdr:col>71</xdr:col>
      <xdr:colOff>177800</xdr:colOff>
      <xdr:row>54</xdr:row>
      <xdr:rowOff>43180</xdr:rowOff>
    </xdr:to>
    <xdr:cxnSp macro="">
      <xdr:nvCxnSpPr>
        <xdr:cNvPr id="593" name="直線コネクタ 592"/>
        <xdr:cNvCxnSpPr/>
      </xdr:nvCxnSpPr>
      <xdr:spPr>
        <a:xfrm flipV="1">
          <a:off x="12814300" y="9073934"/>
          <a:ext cx="889000" cy="2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36119</xdr:rowOff>
    </xdr:from>
    <xdr:to>
      <xdr:col>85</xdr:col>
      <xdr:colOff>177800</xdr:colOff>
      <xdr:row>54</xdr:row>
      <xdr:rowOff>137719</xdr:rowOff>
    </xdr:to>
    <xdr:sp macro="" textlink="">
      <xdr:nvSpPr>
        <xdr:cNvPr id="603" name="楕円 602"/>
        <xdr:cNvSpPr/>
      </xdr:nvSpPr>
      <xdr:spPr>
        <a:xfrm>
          <a:off x="16268700" y="929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58996</xdr:rowOff>
    </xdr:from>
    <xdr:ext cx="534377" cy="259045"/>
    <xdr:sp macro="" textlink="">
      <xdr:nvSpPr>
        <xdr:cNvPr id="604" name="教育費該当値テキスト"/>
        <xdr:cNvSpPr txBox="1"/>
      </xdr:nvSpPr>
      <xdr:spPr>
        <a:xfrm>
          <a:off x="16370300" y="914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30645</xdr:rowOff>
    </xdr:from>
    <xdr:to>
      <xdr:col>81</xdr:col>
      <xdr:colOff>101600</xdr:colOff>
      <xdr:row>53</xdr:row>
      <xdr:rowOff>132245</xdr:rowOff>
    </xdr:to>
    <xdr:sp macro="" textlink="">
      <xdr:nvSpPr>
        <xdr:cNvPr id="605" name="楕円 604"/>
        <xdr:cNvSpPr/>
      </xdr:nvSpPr>
      <xdr:spPr>
        <a:xfrm>
          <a:off x="15430500" y="91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148772</xdr:rowOff>
    </xdr:from>
    <xdr:ext cx="599010" cy="259045"/>
    <xdr:sp macro="" textlink="">
      <xdr:nvSpPr>
        <xdr:cNvPr id="606" name="テキスト ボックス 605"/>
        <xdr:cNvSpPr txBox="1"/>
      </xdr:nvSpPr>
      <xdr:spPr>
        <a:xfrm>
          <a:off x="15181795" y="88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148590</xdr:rowOff>
    </xdr:from>
    <xdr:to>
      <xdr:col>76</xdr:col>
      <xdr:colOff>165100</xdr:colOff>
      <xdr:row>53</xdr:row>
      <xdr:rowOff>78740</xdr:rowOff>
    </xdr:to>
    <xdr:sp macro="" textlink="">
      <xdr:nvSpPr>
        <xdr:cNvPr id="607" name="楕円 606"/>
        <xdr:cNvSpPr/>
      </xdr:nvSpPr>
      <xdr:spPr>
        <a:xfrm>
          <a:off x="14541500" y="90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95267</xdr:rowOff>
    </xdr:from>
    <xdr:ext cx="599010" cy="259045"/>
    <xdr:sp macro="" textlink="">
      <xdr:nvSpPr>
        <xdr:cNvPr id="608" name="テキスト ボックス 607"/>
        <xdr:cNvSpPr txBox="1"/>
      </xdr:nvSpPr>
      <xdr:spPr>
        <a:xfrm>
          <a:off x="14292795" y="883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107734</xdr:rowOff>
    </xdr:from>
    <xdr:to>
      <xdr:col>72</xdr:col>
      <xdr:colOff>38100</xdr:colOff>
      <xdr:row>53</xdr:row>
      <xdr:rowOff>37884</xdr:rowOff>
    </xdr:to>
    <xdr:sp macro="" textlink="">
      <xdr:nvSpPr>
        <xdr:cNvPr id="609" name="楕円 608"/>
        <xdr:cNvSpPr/>
      </xdr:nvSpPr>
      <xdr:spPr>
        <a:xfrm>
          <a:off x="13652500" y="90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54411</xdr:rowOff>
    </xdr:from>
    <xdr:ext cx="599010" cy="259045"/>
    <xdr:sp macro="" textlink="">
      <xdr:nvSpPr>
        <xdr:cNvPr id="610" name="テキスト ボックス 609"/>
        <xdr:cNvSpPr txBox="1"/>
      </xdr:nvSpPr>
      <xdr:spPr>
        <a:xfrm>
          <a:off x="13403795" y="879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163830</xdr:rowOff>
    </xdr:from>
    <xdr:to>
      <xdr:col>67</xdr:col>
      <xdr:colOff>101600</xdr:colOff>
      <xdr:row>54</xdr:row>
      <xdr:rowOff>93980</xdr:rowOff>
    </xdr:to>
    <xdr:sp macro="" textlink="">
      <xdr:nvSpPr>
        <xdr:cNvPr id="611" name="楕円 610"/>
        <xdr:cNvSpPr/>
      </xdr:nvSpPr>
      <xdr:spPr>
        <a:xfrm>
          <a:off x="127635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110507</xdr:rowOff>
    </xdr:from>
    <xdr:ext cx="534377" cy="259045"/>
    <xdr:sp macro="" textlink="">
      <xdr:nvSpPr>
        <xdr:cNvPr id="612" name="テキスト ボックス 611"/>
        <xdr:cNvSpPr txBox="1"/>
      </xdr:nvSpPr>
      <xdr:spPr>
        <a:xfrm>
          <a:off x="12547111" y="90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107810</xdr:rowOff>
    </xdr:from>
    <xdr:to>
      <xdr:col>85</xdr:col>
      <xdr:colOff>127000</xdr:colOff>
      <xdr:row>75</xdr:row>
      <xdr:rowOff>120367</xdr:rowOff>
    </xdr:to>
    <xdr:cxnSp macro="">
      <xdr:nvCxnSpPr>
        <xdr:cNvPr id="643" name="直線コネクタ 642"/>
        <xdr:cNvCxnSpPr/>
      </xdr:nvCxnSpPr>
      <xdr:spPr>
        <a:xfrm>
          <a:off x="15481300" y="12452210"/>
          <a:ext cx="838200" cy="5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53093</xdr:rowOff>
    </xdr:from>
    <xdr:to>
      <xdr:col>81</xdr:col>
      <xdr:colOff>50800</xdr:colOff>
      <xdr:row>72</xdr:row>
      <xdr:rowOff>107810</xdr:rowOff>
    </xdr:to>
    <xdr:cxnSp macro="">
      <xdr:nvCxnSpPr>
        <xdr:cNvPr id="646" name="直線コネクタ 645"/>
        <xdr:cNvCxnSpPr/>
      </xdr:nvCxnSpPr>
      <xdr:spPr>
        <a:xfrm>
          <a:off x="14592300" y="12226043"/>
          <a:ext cx="889000" cy="2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31523</xdr:rowOff>
    </xdr:from>
    <xdr:to>
      <xdr:col>76</xdr:col>
      <xdr:colOff>114300</xdr:colOff>
      <xdr:row>71</xdr:row>
      <xdr:rowOff>53093</xdr:rowOff>
    </xdr:to>
    <xdr:cxnSp macro="">
      <xdr:nvCxnSpPr>
        <xdr:cNvPr id="649" name="直線コネクタ 648"/>
        <xdr:cNvCxnSpPr/>
      </xdr:nvCxnSpPr>
      <xdr:spPr>
        <a:xfrm>
          <a:off x="13703300" y="12033023"/>
          <a:ext cx="889000" cy="19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31523</xdr:rowOff>
    </xdr:from>
    <xdr:to>
      <xdr:col>71</xdr:col>
      <xdr:colOff>177800</xdr:colOff>
      <xdr:row>72</xdr:row>
      <xdr:rowOff>106635</xdr:rowOff>
    </xdr:to>
    <xdr:cxnSp macro="">
      <xdr:nvCxnSpPr>
        <xdr:cNvPr id="652" name="直線コネクタ 651"/>
        <xdr:cNvCxnSpPr/>
      </xdr:nvCxnSpPr>
      <xdr:spPr>
        <a:xfrm flipV="1">
          <a:off x="12814300" y="12033023"/>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69567</xdr:rowOff>
    </xdr:from>
    <xdr:to>
      <xdr:col>85</xdr:col>
      <xdr:colOff>177800</xdr:colOff>
      <xdr:row>75</xdr:row>
      <xdr:rowOff>171168</xdr:rowOff>
    </xdr:to>
    <xdr:sp macro="" textlink="">
      <xdr:nvSpPr>
        <xdr:cNvPr id="662" name="楕円 661"/>
        <xdr:cNvSpPr/>
      </xdr:nvSpPr>
      <xdr:spPr>
        <a:xfrm>
          <a:off x="16268700" y="12928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92444</xdr:rowOff>
    </xdr:from>
    <xdr:ext cx="534377" cy="259045"/>
    <xdr:sp macro="" textlink="">
      <xdr:nvSpPr>
        <xdr:cNvPr id="663" name="災害復旧費該当値テキスト"/>
        <xdr:cNvSpPr txBox="1"/>
      </xdr:nvSpPr>
      <xdr:spPr>
        <a:xfrm>
          <a:off x="16370300" y="127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57010</xdr:rowOff>
    </xdr:from>
    <xdr:to>
      <xdr:col>81</xdr:col>
      <xdr:colOff>101600</xdr:colOff>
      <xdr:row>72</xdr:row>
      <xdr:rowOff>158610</xdr:rowOff>
    </xdr:to>
    <xdr:sp macro="" textlink="">
      <xdr:nvSpPr>
        <xdr:cNvPr id="664" name="楕円 663"/>
        <xdr:cNvSpPr/>
      </xdr:nvSpPr>
      <xdr:spPr>
        <a:xfrm>
          <a:off x="15430500" y="124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3687</xdr:rowOff>
    </xdr:from>
    <xdr:ext cx="534377" cy="259045"/>
    <xdr:sp macro="" textlink="">
      <xdr:nvSpPr>
        <xdr:cNvPr id="665" name="テキスト ボックス 664"/>
        <xdr:cNvSpPr txBox="1"/>
      </xdr:nvSpPr>
      <xdr:spPr>
        <a:xfrm>
          <a:off x="15214111" y="121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2293</xdr:rowOff>
    </xdr:from>
    <xdr:to>
      <xdr:col>76</xdr:col>
      <xdr:colOff>165100</xdr:colOff>
      <xdr:row>71</xdr:row>
      <xdr:rowOff>103893</xdr:rowOff>
    </xdr:to>
    <xdr:sp macro="" textlink="">
      <xdr:nvSpPr>
        <xdr:cNvPr id="666" name="楕円 665"/>
        <xdr:cNvSpPr/>
      </xdr:nvSpPr>
      <xdr:spPr>
        <a:xfrm>
          <a:off x="14541500" y="1217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120420</xdr:rowOff>
    </xdr:from>
    <xdr:ext cx="534377" cy="259045"/>
    <xdr:sp macro="" textlink="">
      <xdr:nvSpPr>
        <xdr:cNvPr id="667" name="テキスト ボックス 666"/>
        <xdr:cNvSpPr txBox="1"/>
      </xdr:nvSpPr>
      <xdr:spPr>
        <a:xfrm>
          <a:off x="14325111" y="1195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152173</xdr:rowOff>
    </xdr:from>
    <xdr:to>
      <xdr:col>72</xdr:col>
      <xdr:colOff>38100</xdr:colOff>
      <xdr:row>70</xdr:row>
      <xdr:rowOff>82323</xdr:rowOff>
    </xdr:to>
    <xdr:sp macro="" textlink="">
      <xdr:nvSpPr>
        <xdr:cNvPr id="668" name="楕円 667"/>
        <xdr:cNvSpPr/>
      </xdr:nvSpPr>
      <xdr:spPr>
        <a:xfrm>
          <a:off x="13652500" y="119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98850</xdr:rowOff>
    </xdr:from>
    <xdr:ext cx="534377" cy="259045"/>
    <xdr:sp macro="" textlink="">
      <xdr:nvSpPr>
        <xdr:cNvPr id="669" name="テキスト ボックス 668"/>
        <xdr:cNvSpPr txBox="1"/>
      </xdr:nvSpPr>
      <xdr:spPr>
        <a:xfrm>
          <a:off x="13436111" y="1175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55835</xdr:rowOff>
    </xdr:from>
    <xdr:to>
      <xdr:col>67</xdr:col>
      <xdr:colOff>101600</xdr:colOff>
      <xdr:row>72</xdr:row>
      <xdr:rowOff>157435</xdr:rowOff>
    </xdr:to>
    <xdr:sp macro="" textlink="">
      <xdr:nvSpPr>
        <xdr:cNvPr id="670" name="楕円 669"/>
        <xdr:cNvSpPr/>
      </xdr:nvSpPr>
      <xdr:spPr>
        <a:xfrm>
          <a:off x="12763500" y="124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2512</xdr:rowOff>
    </xdr:from>
    <xdr:ext cx="534377" cy="259045"/>
    <xdr:sp macro="" textlink="">
      <xdr:nvSpPr>
        <xdr:cNvPr id="671" name="テキスト ボックス 670"/>
        <xdr:cNvSpPr txBox="1"/>
      </xdr:nvSpPr>
      <xdr:spPr>
        <a:xfrm>
          <a:off x="12547111" y="121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142365</xdr:rowOff>
    </xdr:from>
    <xdr:to>
      <xdr:col>85</xdr:col>
      <xdr:colOff>127000</xdr:colOff>
      <xdr:row>97</xdr:row>
      <xdr:rowOff>767</xdr:rowOff>
    </xdr:to>
    <xdr:cxnSp macro="">
      <xdr:nvCxnSpPr>
        <xdr:cNvPr id="702" name="直線コネクタ 701"/>
        <xdr:cNvCxnSpPr/>
      </xdr:nvCxnSpPr>
      <xdr:spPr>
        <a:xfrm flipV="1">
          <a:off x="15481300" y="16601565"/>
          <a:ext cx="8382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767</xdr:rowOff>
    </xdr:from>
    <xdr:to>
      <xdr:col>81</xdr:col>
      <xdr:colOff>50800</xdr:colOff>
      <xdr:row>97</xdr:row>
      <xdr:rowOff>46476</xdr:rowOff>
    </xdr:to>
    <xdr:cxnSp macro="">
      <xdr:nvCxnSpPr>
        <xdr:cNvPr id="705" name="直線コネクタ 704"/>
        <xdr:cNvCxnSpPr/>
      </xdr:nvCxnSpPr>
      <xdr:spPr>
        <a:xfrm flipV="1">
          <a:off x="14592300" y="16631417"/>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46476</xdr:rowOff>
    </xdr:from>
    <xdr:to>
      <xdr:col>76</xdr:col>
      <xdr:colOff>114300</xdr:colOff>
      <xdr:row>97</xdr:row>
      <xdr:rowOff>55291</xdr:rowOff>
    </xdr:to>
    <xdr:cxnSp macro="">
      <xdr:nvCxnSpPr>
        <xdr:cNvPr id="708" name="直線コネクタ 707"/>
        <xdr:cNvCxnSpPr/>
      </xdr:nvCxnSpPr>
      <xdr:spPr>
        <a:xfrm flipV="1">
          <a:off x="13703300" y="16677126"/>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51192</xdr:rowOff>
    </xdr:from>
    <xdr:to>
      <xdr:col>71</xdr:col>
      <xdr:colOff>177800</xdr:colOff>
      <xdr:row>97</xdr:row>
      <xdr:rowOff>55291</xdr:rowOff>
    </xdr:to>
    <xdr:cxnSp macro="">
      <xdr:nvCxnSpPr>
        <xdr:cNvPr id="711" name="直線コネクタ 710"/>
        <xdr:cNvCxnSpPr/>
      </xdr:nvCxnSpPr>
      <xdr:spPr>
        <a:xfrm>
          <a:off x="12814300" y="1668184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91565</xdr:rowOff>
    </xdr:from>
    <xdr:to>
      <xdr:col>85</xdr:col>
      <xdr:colOff>177800</xdr:colOff>
      <xdr:row>97</xdr:row>
      <xdr:rowOff>21715</xdr:rowOff>
    </xdr:to>
    <xdr:sp macro="" textlink="">
      <xdr:nvSpPr>
        <xdr:cNvPr id="721" name="楕円 720"/>
        <xdr:cNvSpPr/>
      </xdr:nvSpPr>
      <xdr:spPr>
        <a:xfrm>
          <a:off x="16268700" y="165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114442</xdr:rowOff>
    </xdr:from>
    <xdr:ext cx="599010" cy="259045"/>
    <xdr:sp macro="" textlink="">
      <xdr:nvSpPr>
        <xdr:cNvPr id="722" name="公債費該当値テキスト"/>
        <xdr:cNvSpPr txBox="1"/>
      </xdr:nvSpPr>
      <xdr:spPr>
        <a:xfrm>
          <a:off x="16370300" y="1640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121417</xdr:rowOff>
    </xdr:from>
    <xdr:to>
      <xdr:col>81</xdr:col>
      <xdr:colOff>101600</xdr:colOff>
      <xdr:row>97</xdr:row>
      <xdr:rowOff>51567</xdr:rowOff>
    </xdr:to>
    <xdr:sp macro="" textlink="">
      <xdr:nvSpPr>
        <xdr:cNvPr id="723" name="楕円 722"/>
        <xdr:cNvSpPr/>
      </xdr:nvSpPr>
      <xdr:spPr>
        <a:xfrm>
          <a:off x="15430500" y="165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68094</xdr:rowOff>
    </xdr:from>
    <xdr:ext cx="599010" cy="259045"/>
    <xdr:sp macro="" textlink="">
      <xdr:nvSpPr>
        <xdr:cNvPr id="724" name="テキスト ボックス 723"/>
        <xdr:cNvSpPr txBox="1"/>
      </xdr:nvSpPr>
      <xdr:spPr>
        <a:xfrm>
          <a:off x="15181795" y="1635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167126</xdr:rowOff>
    </xdr:from>
    <xdr:to>
      <xdr:col>76</xdr:col>
      <xdr:colOff>165100</xdr:colOff>
      <xdr:row>97</xdr:row>
      <xdr:rowOff>97276</xdr:rowOff>
    </xdr:to>
    <xdr:sp macro="" textlink="">
      <xdr:nvSpPr>
        <xdr:cNvPr id="725" name="楕円 724"/>
        <xdr:cNvSpPr/>
      </xdr:nvSpPr>
      <xdr:spPr>
        <a:xfrm>
          <a:off x="14541500" y="166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113803</xdr:rowOff>
    </xdr:from>
    <xdr:ext cx="599010" cy="259045"/>
    <xdr:sp macro="" textlink="">
      <xdr:nvSpPr>
        <xdr:cNvPr id="726" name="テキスト ボックス 725"/>
        <xdr:cNvSpPr txBox="1"/>
      </xdr:nvSpPr>
      <xdr:spPr>
        <a:xfrm>
          <a:off x="14292795" y="1640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4491</xdr:rowOff>
    </xdr:from>
    <xdr:to>
      <xdr:col>72</xdr:col>
      <xdr:colOff>38100</xdr:colOff>
      <xdr:row>97</xdr:row>
      <xdr:rowOff>106091</xdr:rowOff>
    </xdr:to>
    <xdr:sp macro="" textlink="">
      <xdr:nvSpPr>
        <xdr:cNvPr id="727" name="楕円 726"/>
        <xdr:cNvSpPr/>
      </xdr:nvSpPr>
      <xdr:spPr>
        <a:xfrm>
          <a:off x="13652500" y="166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122618</xdr:rowOff>
    </xdr:from>
    <xdr:ext cx="599010" cy="259045"/>
    <xdr:sp macro="" textlink="">
      <xdr:nvSpPr>
        <xdr:cNvPr id="728" name="テキスト ボックス 727"/>
        <xdr:cNvSpPr txBox="1"/>
      </xdr:nvSpPr>
      <xdr:spPr>
        <a:xfrm>
          <a:off x="13403795" y="1641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xdr:rowOff>
    </xdr:from>
    <xdr:to>
      <xdr:col>67</xdr:col>
      <xdr:colOff>101600</xdr:colOff>
      <xdr:row>97</xdr:row>
      <xdr:rowOff>101992</xdr:rowOff>
    </xdr:to>
    <xdr:sp macro="" textlink="">
      <xdr:nvSpPr>
        <xdr:cNvPr id="729" name="楕円 728"/>
        <xdr:cNvSpPr/>
      </xdr:nvSpPr>
      <xdr:spPr>
        <a:xfrm>
          <a:off x="12763500" y="166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118519</xdr:rowOff>
    </xdr:from>
    <xdr:ext cx="599010" cy="259045"/>
    <xdr:sp macro="" textlink="">
      <xdr:nvSpPr>
        <xdr:cNvPr id="730" name="テキスト ボックス 729"/>
        <xdr:cNvSpPr txBox="1"/>
      </xdr:nvSpPr>
      <xdr:spPr>
        <a:xfrm>
          <a:off x="12514795" y="1640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費は平成３０年７月豪雨災害等の影響があり、類似団体と比較して高い数値となっているが、令和４年度は大規模な災害が少なかったことから減少となっている。同じく、公債費も住民一人当たり１４４千円と類似団体と比較し非常に高い状況であるが、こちらも同災害に係る起債の増額とともに、近年の大型事業の影響による起債の発行増が影響している。</a:t>
          </a:r>
        </a:p>
        <a:p>
          <a:r>
            <a:rPr kumimoji="1" lang="ja-JP" altLang="en-US" sz="1300">
              <a:latin typeface="ＭＳ Ｐゴシック" panose="020B0600070205080204" pitchFamily="50" charset="-128"/>
              <a:ea typeface="ＭＳ Ｐゴシック" panose="020B0600070205080204" pitchFamily="50" charset="-128"/>
            </a:rPr>
            <a:t>　民生費については、大型事業（成羽長寿園・こども園建設事業）の完了に伴い、類似団体平均に近い数値になっているが、障害福祉サービス等の扶助費が年々増加していることや、高齢化が進行していることから、今後も高い状況が続くことが見込まれる。</a:t>
          </a:r>
        </a:p>
        <a:p>
          <a:r>
            <a:rPr kumimoji="1" lang="ja-JP" altLang="en-US" sz="1300">
              <a:latin typeface="ＭＳ Ｐゴシック" panose="020B0600070205080204" pitchFamily="50" charset="-128"/>
              <a:ea typeface="ＭＳ Ｐゴシック" panose="020B0600070205080204" pitchFamily="50" charset="-128"/>
            </a:rPr>
            <a:t>　教育費については、以前から成羽複合施設や川上総合学習センター、旧吹屋小学校などの施設整備を行っていることに加えて、高梁市図書館の運営委託料などから、類似団体平均と比較して高い数値となっている。また、市域が広いために施設数も多くなっていることから高くなっているものと思われる。今後は児童数も減少となっていくことから、学校園の適正配置を検討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300">
              <a:latin typeface="ＭＳ ゴシック" pitchFamily="49" charset="-128"/>
              <a:ea typeface="ＭＳ ゴシック" pitchFamily="49" charset="-128"/>
            </a:rPr>
            <a:t>　本市は市税等の自主財源に乏しく、地方交付税等の依存財源に頼らざるを得ない状況であり、健全な財政運営のためにも財政調整基金の確保や実質収支額の改善に努めている。特に財政調整基金は、決算剰余金を中心に積み立てるとともに、取り崩しについては最低限の範囲に努めている。平成３０年７月豪雨災害等の復旧に対する基金の取崩により財政調整基金の残高は大きく減少したが、令和２年度以降は実質単年度収支が増加し、積み立てることができている。今後も事務事業の見直しなど、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いずれの会計も実質赤字は発生していない。</a:t>
          </a:r>
        </a:p>
        <a:p>
          <a:r>
            <a:rPr kumimoji="1" lang="ja-JP" altLang="en-US" sz="1400">
              <a:latin typeface="ＭＳ ゴシック" pitchFamily="49" charset="-128"/>
              <a:ea typeface="ＭＳ ゴシック" pitchFamily="49" charset="-128"/>
            </a:rPr>
            <a:t>　一般会計については、引き続き財政運営適正化計画に基づき、事業の重点化を図り持続可能な財政運営を行う。</a:t>
          </a:r>
        </a:p>
        <a:p>
          <a:r>
            <a:rPr kumimoji="1" lang="ja-JP" altLang="en-US" sz="1400">
              <a:latin typeface="ＭＳ ゴシック" pitchFamily="49" charset="-128"/>
              <a:ea typeface="ＭＳ ゴシック" pitchFamily="49" charset="-128"/>
            </a:rPr>
            <a:t>　その他特別会計については、独立採算を原則とし、歳入歳出の適正化を図る。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589" t="s">
        <v>82</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9"/>
      <c r="DK1" s="179"/>
      <c r="DL1" s="179"/>
      <c r="DM1" s="179"/>
      <c r="DN1" s="179"/>
      <c r="DO1" s="179"/>
    </row>
    <row r="2" spans="1:119" ht="24.75" thickBot="1" x14ac:dyDescent="0.2">
      <c r="B2" s="180" t="s">
        <v>83</v>
      </c>
      <c r="C2" s="180"/>
      <c r="D2" s="181"/>
    </row>
    <row r="3" spans="1:119" ht="18.75" customHeight="1" thickBot="1" x14ac:dyDescent="0.2">
      <c r="A3" s="179"/>
      <c r="B3" s="590" t="s">
        <v>84</v>
      </c>
      <c r="C3" s="591"/>
      <c r="D3" s="591"/>
      <c r="E3" s="592"/>
      <c r="F3" s="592"/>
      <c r="G3" s="592"/>
      <c r="H3" s="592"/>
      <c r="I3" s="592"/>
      <c r="J3" s="592"/>
      <c r="K3" s="592"/>
      <c r="L3" s="592" t="s">
        <v>85</v>
      </c>
      <c r="M3" s="592"/>
      <c r="N3" s="592"/>
      <c r="O3" s="592"/>
      <c r="P3" s="592"/>
      <c r="Q3" s="592"/>
      <c r="R3" s="595"/>
      <c r="S3" s="595"/>
      <c r="T3" s="595"/>
      <c r="U3" s="595"/>
      <c r="V3" s="596"/>
      <c r="W3" s="486" t="s">
        <v>86</v>
      </c>
      <c r="X3" s="487"/>
      <c r="Y3" s="487"/>
      <c r="Z3" s="487"/>
      <c r="AA3" s="487"/>
      <c r="AB3" s="591"/>
      <c r="AC3" s="595" t="s">
        <v>87</v>
      </c>
      <c r="AD3" s="487"/>
      <c r="AE3" s="487"/>
      <c r="AF3" s="487"/>
      <c r="AG3" s="487"/>
      <c r="AH3" s="487"/>
      <c r="AI3" s="487"/>
      <c r="AJ3" s="487"/>
      <c r="AK3" s="487"/>
      <c r="AL3" s="557"/>
      <c r="AM3" s="486" t="s">
        <v>88</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89</v>
      </c>
      <c r="BO3" s="487"/>
      <c r="BP3" s="487"/>
      <c r="BQ3" s="487"/>
      <c r="BR3" s="487"/>
      <c r="BS3" s="487"/>
      <c r="BT3" s="487"/>
      <c r="BU3" s="557"/>
      <c r="BV3" s="486" t="s">
        <v>90</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91</v>
      </c>
      <c r="CU3" s="487"/>
      <c r="CV3" s="487"/>
      <c r="CW3" s="487"/>
      <c r="CX3" s="487"/>
      <c r="CY3" s="487"/>
      <c r="CZ3" s="487"/>
      <c r="DA3" s="557"/>
      <c r="DB3" s="486" t="s">
        <v>92</v>
      </c>
      <c r="DC3" s="487"/>
      <c r="DD3" s="487"/>
      <c r="DE3" s="487"/>
      <c r="DF3" s="487"/>
      <c r="DG3" s="487"/>
      <c r="DH3" s="487"/>
      <c r="DI3" s="557"/>
    </row>
    <row r="4" spans="1:119" ht="18.75" customHeight="1" x14ac:dyDescent="0.15">
      <c r="A4" s="179"/>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93</v>
      </c>
      <c r="AZ4" s="444"/>
      <c r="BA4" s="444"/>
      <c r="BB4" s="444"/>
      <c r="BC4" s="444"/>
      <c r="BD4" s="444"/>
      <c r="BE4" s="444"/>
      <c r="BF4" s="444"/>
      <c r="BG4" s="444"/>
      <c r="BH4" s="444"/>
      <c r="BI4" s="444"/>
      <c r="BJ4" s="444"/>
      <c r="BK4" s="444"/>
      <c r="BL4" s="444"/>
      <c r="BM4" s="445"/>
      <c r="BN4" s="446">
        <v>26639598</v>
      </c>
      <c r="BO4" s="447"/>
      <c r="BP4" s="447"/>
      <c r="BQ4" s="447"/>
      <c r="BR4" s="447"/>
      <c r="BS4" s="447"/>
      <c r="BT4" s="447"/>
      <c r="BU4" s="448"/>
      <c r="BV4" s="446">
        <v>27947182</v>
      </c>
      <c r="BW4" s="447"/>
      <c r="BX4" s="447"/>
      <c r="BY4" s="447"/>
      <c r="BZ4" s="447"/>
      <c r="CA4" s="447"/>
      <c r="CB4" s="447"/>
      <c r="CC4" s="448"/>
      <c r="CD4" s="583" t="s">
        <v>94</v>
      </c>
      <c r="CE4" s="584"/>
      <c r="CF4" s="584"/>
      <c r="CG4" s="584"/>
      <c r="CH4" s="584"/>
      <c r="CI4" s="584"/>
      <c r="CJ4" s="584"/>
      <c r="CK4" s="584"/>
      <c r="CL4" s="584"/>
      <c r="CM4" s="584"/>
      <c r="CN4" s="584"/>
      <c r="CO4" s="584"/>
      <c r="CP4" s="584"/>
      <c r="CQ4" s="584"/>
      <c r="CR4" s="584"/>
      <c r="CS4" s="585"/>
      <c r="CT4" s="586">
        <v>5.4</v>
      </c>
      <c r="CU4" s="587"/>
      <c r="CV4" s="587"/>
      <c r="CW4" s="587"/>
      <c r="CX4" s="587"/>
      <c r="CY4" s="587"/>
      <c r="CZ4" s="587"/>
      <c r="DA4" s="588"/>
      <c r="DB4" s="586">
        <v>6</v>
      </c>
      <c r="DC4" s="587"/>
      <c r="DD4" s="587"/>
      <c r="DE4" s="587"/>
      <c r="DF4" s="587"/>
      <c r="DG4" s="587"/>
      <c r="DH4" s="587"/>
      <c r="DI4" s="588"/>
    </row>
    <row r="5" spans="1:119" ht="18.75" customHeight="1" x14ac:dyDescent="0.15">
      <c r="A5" s="179"/>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95</v>
      </c>
      <c r="AN5" s="374"/>
      <c r="AO5" s="374"/>
      <c r="AP5" s="374"/>
      <c r="AQ5" s="374"/>
      <c r="AR5" s="374"/>
      <c r="AS5" s="374"/>
      <c r="AT5" s="375"/>
      <c r="AU5" s="475" t="s">
        <v>96</v>
      </c>
      <c r="AV5" s="476"/>
      <c r="AW5" s="476"/>
      <c r="AX5" s="476"/>
      <c r="AY5" s="431" t="s">
        <v>97</v>
      </c>
      <c r="AZ5" s="432"/>
      <c r="BA5" s="432"/>
      <c r="BB5" s="432"/>
      <c r="BC5" s="432"/>
      <c r="BD5" s="432"/>
      <c r="BE5" s="432"/>
      <c r="BF5" s="432"/>
      <c r="BG5" s="432"/>
      <c r="BH5" s="432"/>
      <c r="BI5" s="432"/>
      <c r="BJ5" s="432"/>
      <c r="BK5" s="432"/>
      <c r="BL5" s="432"/>
      <c r="BM5" s="433"/>
      <c r="BN5" s="417">
        <v>25724396</v>
      </c>
      <c r="BO5" s="418"/>
      <c r="BP5" s="418"/>
      <c r="BQ5" s="418"/>
      <c r="BR5" s="418"/>
      <c r="BS5" s="418"/>
      <c r="BT5" s="418"/>
      <c r="BU5" s="419"/>
      <c r="BV5" s="417">
        <v>26937125</v>
      </c>
      <c r="BW5" s="418"/>
      <c r="BX5" s="418"/>
      <c r="BY5" s="418"/>
      <c r="BZ5" s="418"/>
      <c r="CA5" s="418"/>
      <c r="CB5" s="418"/>
      <c r="CC5" s="419"/>
      <c r="CD5" s="457" t="s">
        <v>98</v>
      </c>
      <c r="CE5" s="377"/>
      <c r="CF5" s="377"/>
      <c r="CG5" s="377"/>
      <c r="CH5" s="377"/>
      <c r="CI5" s="377"/>
      <c r="CJ5" s="377"/>
      <c r="CK5" s="377"/>
      <c r="CL5" s="377"/>
      <c r="CM5" s="377"/>
      <c r="CN5" s="377"/>
      <c r="CO5" s="377"/>
      <c r="CP5" s="377"/>
      <c r="CQ5" s="377"/>
      <c r="CR5" s="377"/>
      <c r="CS5" s="458"/>
      <c r="CT5" s="414">
        <v>96.2</v>
      </c>
      <c r="CU5" s="415"/>
      <c r="CV5" s="415"/>
      <c r="CW5" s="415"/>
      <c r="CX5" s="415"/>
      <c r="CY5" s="415"/>
      <c r="CZ5" s="415"/>
      <c r="DA5" s="416"/>
      <c r="DB5" s="414">
        <v>91</v>
      </c>
      <c r="DC5" s="415"/>
      <c r="DD5" s="415"/>
      <c r="DE5" s="415"/>
      <c r="DF5" s="415"/>
      <c r="DG5" s="415"/>
      <c r="DH5" s="415"/>
      <c r="DI5" s="416"/>
    </row>
    <row r="6" spans="1:119" ht="18.75" customHeight="1" x14ac:dyDescent="0.15">
      <c r="A6" s="179"/>
      <c r="B6" s="563" t="s">
        <v>99</v>
      </c>
      <c r="C6" s="404"/>
      <c r="D6" s="404"/>
      <c r="E6" s="564"/>
      <c r="F6" s="564"/>
      <c r="G6" s="564"/>
      <c r="H6" s="564"/>
      <c r="I6" s="564"/>
      <c r="J6" s="564"/>
      <c r="K6" s="564"/>
      <c r="L6" s="564" t="s">
        <v>100</v>
      </c>
      <c r="M6" s="564"/>
      <c r="N6" s="564"/>
      <c r="O6" s="564"/>
      <c r="P6" s="564"/>
      <c r="Q6" s="564"/>
      <c r="R6" s="402"/>
      <c r="S6" s="402"/>
      <c r="T6" s="402"/>
      <c r="U6" s="402"/>
      <c r="V6" s="570"/>
      <c r="W6" s="507" t="s">
        <v>101</v>
      </c>
      <c r="X6" s="403"/>
      <c r="Y6" s="403"/>
      <c r="Z6" s="403"/>
      <c r="AA6" s="403"/>
      <c r="AB6" s="404"/>
      <c r="AC6" s="575" t="s">
        <v>102</v>
      </c>
      <c r="AD6" s="576"/>
      <c r="AE6" s="576"/>
      <c r="AF6" s="576"/>
      <c r="AG6" s="576"/>
      <c r="AH6" s="576"/>
      <c r="AI6" s="576"/>
      <c r="AJ6" s="576"/>
      <c r="AK6" s="576"/>
      <c r="AL6" s="577"/>
      <c r="AM6" s="474" t="s">
        <v>103</v>
      </c>
      <c r="AN6" s="374"/>
      <c r="AO6" s="374"/>
      <c r="AP6" s="374"/>
      <c r="AQ6" s="374"/>
      <c r="AR6" s="374"/>
      <c r="AS6" s="374"/>
      <c r="AT6" s="375"/>
      <c r="AU6" s="475" t="s">
        <v>104</v>
      </c>
      <c r="AV6" s="476"/>
      <c r="AW6" s="476"/>
      <c r="AX6" s="476"/>
      <c r="AY6" s="431" t="s">
        <v>105</v>
      </c>
      <c r="AZ6" s="432"/>
      <c r="BA6" s="432"/>
      <c r="BB6" s="432"/>
      <c r="BC6" s="432"/>
      <c r="BD6" s="432"/>
      <c r="BE6" s="432"/>
      <c r="BF6" s="432"/>
      <c r="BG6" s="432"/>
      <c r="BH6" s="432"/>
      <c r="BI6" s="432"/>
      <c r="BJ6" s="432"/>
      <c r="BK6" s="432"/>
      <c r="BL6" s="432"/>
      <c r="BM6" s="433"/>
      <c r="BN6" s="417">
        <v>915202</v>
      </c>
      <c r="BO6" s="418"/>
      <c r="BP6" s="418"/>
      <c r="BQ6" s="418"/>
      <c r="BR6" s="418"/>
      <c r="BS6" s="418"/>
      <c r="BT6" s="418"/>
      <c r="BU6" s="419"/>
      <c r="BV6" s="417">
        <v>1010057</v>
      </c>
      <c r="BW6" s="418"/>
      <c r="BX6" s="418"/>
      <c r="BY6" s="418"/>
      <c r="BZ6" s="418"/>
      <c r="CA6" s="418"/>
      <c r="CB6" s="418"/>
      <c r="CC6" s="419"/>
      <c r="CD6" s="457" t="s">
        <v>106</v>
      </c>
      <c r="CE6" s="377"/>
      <c r="CF6" s="377"/>
      <c r="CG6" s="377"/>
      <c r="CH6" s="377"/>
      <c r="CI6" s="377"/>
      <c r="CJ6" s="377"/>
      <c r="CK6" s="377"/>
      <c r="CL6" s="377"/>
      <c r="CM6" s="377"/>
      <c r="CN6" s="377"/>
      <c r="CO6" s="377"/>
      <c r="CP6" s="377"/>
      <c r="CQ6" s="377"/>
      <c r="CR6" s="377"/>
      <c r="CS6" s="458"/>
      <c r="CT6" s="560">
        <v>97.2</v>
      </c>
      <c r="CU6" s="561"/>
      <c r="CV6" s="561"/>
      <c r="CW6" s="561"/>
      <c r="CX6" s="561"/>
      <c r="CY6" s="561"/>
      <c r="CZ6" s="561"/>
      <c r="DA6" s="562"/>
      <c r="DB6" s="560">
        <v>94.6</v>
      </c>
      <c r="DC6" s="561"/>
      <c r="DD6" s="561"/>
      <c r="DE6" s="561"/>
      <c r="DF6" s="561"/>
      <c r="DG6" s="561"/>
      <c r="DH6" s="561"/>
      <c r="DI6" s="562"/>
    </row>
    <row r="7" spans="1:119" ht="18.75" customHeight="1" x14ac:dyDescent="0.15">
      <c r="A7" s="179"/>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107</v>
      </c>
      <c r="AN7" s="374"/>
      <c r="AO7" s="374"/>
      <c r="AP7" s="374"/>
      <c r="AQ7" s="374"/>
      <c r="AR7" s="374"/>
      <c r="AS7" s="374"/>
      <c r="AT7" s="375"/>
      <c r="AU7" s="475" t="s">
        <v>108</v>
      </c>
      <c r="AV7" s="476"/>
      <c r="AW7" s="476"/>
      <c r="AX7" s="476"/>
      <c r="AY7" s="431" t="s">
        <v>109</v>
      </c>
      <c r="AZ7" s="432"/>
      <c r="BA7" s="432"/>
      <c r="BB7" s="432"/>
      <c r="BC7" s="432"/>
      <c r="BD7" s="432"/>
      <c r="BE7" s="432"/>
      <c r="BF7" s="432"/>
      <c r="BG7" s="432"/>
      <c r="BH7" s="432"/>
      <c r="BI7" s="432"/>
      <c r="BJ7" s="432"/>
      <c r="BK7" s="432"/>
      <c r="BL7" s="432"/>
      <c r="BM7" s="433"/>
      <c r="BN7" s="417">
        <v>168438</v>
      </c>
      <c r="BO7" s="418"/>
      <c r="BP7" s="418"/>
      <c r="BQ7" s="418"/>
      <c r="BR7" s="418"/>
      <c r="BS7" s="418"/>
      <c r="BT7" s="418"/>
      <c r="BU7" s="419"/>
      <c r="BV7" s="417">
        <v>150864</v>
      </c>
      <c r="BW7" s="418"/>
      <c r="BX7" s="418"/>
      <c r="BY7" s="418"/>
      <c r="BZ7" s="418"/>
      <c r="CA7" s="418"/>
      <c r="CB7" s="418"/>
      <c r="CC7" s="419"/>
      <c r="CD7" s="457" t="s">
        <v>110</v>
      </c>
      <c r="CE7" s="377"/>
      <c r="CF7" s="377"/>
      <c r="CG7" s="377"/>
      <c r="CH7" s="377"/>
      <c r="CI7" s="377"/>
      <c r="CJ7" s="377"/>
      <c r="CK7" s="377"/>
      <c r="CL7" s="377"/>
      <c r="CM7" s="377"/>
      <c r="CN7" s="377"/>
      <c r="CO7" s="377"/>
      <c r="CP7" s="377"/>
      <c r="CQ7" s="377"/>
      <c r="CR7" s="377"/>
      <c r="CS7" s="458"/>
      <c r="CT7" s="417">
        <v>13897985</v>
      </c>
      <c r="CU7" s="418"/>
      <c r="CV7" s="418"/>
      <c r="CW7" s="418"/>
      <c r="CX7" s="418"/>
      <c r="CY7" s="418"/>
      <c r="CZ7" s="418"/>
      <c r="DA7" s="419"/>
      <c r="DB7" s="417">
        <v>14324144</v>
      </c>
      <c r="DC7" s="418"/>
      <c r="DD7" s="418"/>
      <c r="DE7" s="418"/>
      <c r="DF7" s="418"/>
      <c r="DG7" s="418"/>
      <c r="DH7" s="418"/>
      <c r="DI7" s="419"/>
    </row>
    <row r="8" spans="1:119" ht="18.75" customHeight="1" thickBot="1" x14ac:dyDescent="0.2">
      <c r="A8" s="179"/>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111</v>
      </c>
      <c r="AN8" s="374"/>
      <c r="AO8" s="374"/>
      <c r="AP8" s="374"/>
      <c r="AQ8" s="374"/>
      <c r="AR8" s="374"/>
      <c r="AS8" s="374"/>
      <c r="AT8" s="375"/>
      <c r="AU8" s="475" t="s">
        <v>112</v>
      </c>
      <c r="AV8" s="476"/>
      <c r="AW8" s="476"/>
      <c r="AX8" s="476"/>
      <c r="AY8" s="431" t="s">
        <v>113</v>
      </c>
      <c r="AZ8" s="432"/>
      <c r="BA8" s="432"/>
      <c r="BB8" s="432"/>
      <c r="BC8" s="432"/>
      <c r="BD8" s="432"/>
      <c r="BE8" s="432"/>
      <c r="BF8" s="432"/>
      <c r="BG8" s="432"/>
      <c r="BH8" s="432"/>
      <c r="BI8" s="432"/>
      <c r="BJ8" s="432"/>
      <c r="BK8" s="432"/>
      <c r="BL8" s="432"/>
      <c r="BM8" s="433"/>
      <c r="BN8" s="417">
        <v>746764</v>
      </c>
      <c r="BO8" s="418"/>
      <c r="BP8" s="418"/>
      <c r="BQ8" s="418"/>
      <c r="BR8" s="418"/>
      <c r="BS8" s="418"/>
      <c r="BT8" s="418"/>
      <c r="BU8" s="419"/>
      <c r="BV8" s="417">
        <v>859193</v>
      </c>
      <c r="BW8" s="418"/>
      <c r="BX8" s="418"/>
      <c r="BY8" s="418"/>
      <c r="BZ8" s="418"/>
      <c r="CA8" s="418"/>
      <c r="CB8" s="418"/>
      <c r="CC8" s="419"/>
      <c r="CD8" s="457" t="s">
        <v>114</v>
      </c>
      <c r="CE8" s="377"/>
      <c r="CF8" s="377"/>
      <c r="CG8" s="377"/>
      <c r="CH8" s="377"/>
      <c r="CI8" s="377"/>
      <c r="CJ8" s="377"/>
      <c r="CK8" s="377"/>
      <c r="CL8" s="377"/>
      <c r="CM8" s="377"/>
      <c r="CN8" s="377"/>
      <c r="CO8" s="377"/>
      <c r="CP8" s="377"/>
      <c r="CQ8" s="377"/>
      <c r="CR8" s="377"/>
      <c r="CS8" s="458"/>
      <c r="CT8" s="520">
        <v>0.31</v>
      </c>
      <c r="CU8" s="521"/>
      <c r="CV8" s="521"/>
      <c r="CW8" s="521"/>
      <c r="CX8" s="521"/>
      <c r="CY8" s="521"/>
      <c r="CZ8" s="521"/>
      <c r="DA8" s="522"/>
      <c r="DB8" s="520">
        <v>0.31</v>
      </c>
      <c r="DC8" s="521"/>
      <c r="DD8" s="521"/>
      <c r="DE8" s="521"/>
      <c r="DF8" s="521"/>
      <c r="DG8" s="521"/>
      <c r="DH8" s="521"/>
      <c r="DI8" s="522"/>
    </row>
    <row r="9" spans="1:119" ht="18.75" customHeight="1" thickBot="1" x14ac:dyDescent="0.2">
      <c r="A9" s="179"/>
      <c r="B9" s="549" t="s">
        <v>115</v>
      </c>
      <c r="C9" s="550"/>
      <c r="D9" s="550"/>
      <c r="E9" s="550"/>
      <c r="F9" s="550"/>
      <c r="G9" s="550"/>
      <c r="H9" s="550"/>
      <c r="I9" s="550"/>
      <c r="J9" s="550"/>
      <c r="K9" s="468"/>
      <c r="L9" s="551" t="s">
        <v>116</v>
      </c>
      <c r="M9" s="552"/>
      <c r="N9" s="552"/>
      <c r="O9" s="552"/>
      <c r="P9" s="552"/>
      <c r="Q9" s="553"/>
      <c r="R9" s="554">
        <v>29072</v>
      </c>
      <c r="S9" s="555"/>
      <c r="T9" s="555"/>
      <c r="U9" s="555"/>
      <c r="V9" s="556"/>
      <c r="W9" s="486" t="s">
        <v>117</v>
      </c>
      <c r="X9" s="487"/>
      <c r="Y9" s="487"/>
      <c r="Z9" s="487"/>
      <c r="AA9" s="487"/>
      <c r="AB9" s="487"/>
      <c r="AC9" s="487"/>
      <c r="AD9" s="487"/>
      <c r="AE9" s="487"/>
      <c r="AF9" s="487"/>
      <c r="AG9" s="487"/>
      <c r="AH9" s="487"/>
      <c r="AI9" s="487"/>
      <c r="AJ9" s="487"/>
      <c r="AK9" s="487"/>
      <c r="AL9" s="557"/>
      <c r="AM9" s="474" t="s">
        <v>118</v>
      </c>
      <c r="AN9" s="374"/>
      <c r="AO9" s="374"/>
      <c r="AP9" s="374"/>
      <c r="AQ9" s="374"/>
      <c r="AR9" s="374"/>
      <c r="AS9" s="374"/>
      <c r="AT9" s="375"/>
      <c r="AU9" s="475" t="s">
        <v>119</v>
      </c>
      <c r="AV9" s="476"/>
      <c r="AW9" s="476"/>
      <c r="AX9" s="476"/>
      <c r="AY9" s="431" t="s">
        <v>120</v>
      </c>
      <c r="AZ9" s="432"/>
      <c r="BA9" s="432"/>
      <c r="BB9" s="432"/>
      <c r="BC9" s="432"/>
      <c r="BD9" s="432"/>
      <c r="BE9" s="432"/>
      <c r="BF9" s="432"/>
      <c r="BG9" s="432"/>
      <c r="BH9" s="432"/>
      <c r="BI9" s="432"/>
      <c r="BJ9" s="432"/>
      <c r="BK9" s="432"/>
      <c r="BL9" s="432"/>
      <c r="BM9" s="433"/>
      <c r="BN9" s="417">
        <v>-112429</v>
      </c>
      <c r="BO9" s="418"/>
      <c r="BP9" s="418"/>
      <c r="BQ9" s="418"/>
      <c r="BR9" s="418"/>
      <c r="BS9" s="418"/>
      <c r="BT9" s="418"/>
      <c r="BU9" s="419"/>
      <c r="BV9" s="417">
        <v>155127</v>
      </c>
      <c r="BW9" s="418"/>
      <c r="BX9" s="418"/>
      <c r="BY9" s="418"/>
      <c r="BZ9" s="418"/>
      <c r="CA9" s="418"/>
      <c r="CB9" s="418"/>
      <c r="CC9" s="419"/>
      <c r="CD9" s="457" t="s">
        <v>121</v>
      </c>
      <c r="CE9" s="377"/>
      <c r="CF9" s="377"/>
      <c r="CG9" s="377"/>
      <c r="CH9" s="377"/>
      <c r="CI9" s="377"/>
      <c r="CJ9" s="377"/>
      <c r="CK9" s="377"/>
      <c r="CL9" s="377"/>
      <c r="CM9" s="377"/>
      <c r="CN9" s="377"/>
      <c r="CO9" s="377"/>
      <c r="CP9" s="377"/>
      <c r="CQ9" s="377"/>
      <c r="CR9" s="377"/>
      <c r="CS9" s="458"/>
      <c r="CT9" s="414">
        <v>21.8</v>
      </c>
      <c r="CU9" s="415"/>
      <c r="CV9" s="415"/>
      <c r="CW9" s="415"/>
      <c r="CX9" s="415"/>
      <c r="CY9" s="415"/>
      <c r="CZ9" s="415"/>
      <c r="DA9" s="416"/>
      <c r="DB9" s="414">
        <v>20.7</v>
      </c>
      <c r="DC9" s="415"/>
      <c r="DD9" s="415"/>
      <c r="DE9" s="415"/>
      <c r="DF9" s="415"/>
      <c r="DG9" s="415"/>
      <c r="DH9" s="415"/>
      <c r="DI9" s="416"/>
    </row>
    <row r="10" spans="1:119" ht="18.75" customHeight="1" thickBot="1" x14ac:dyDescent="0.2">
      <c r="A10" s="179"/>
      <c r="B10" s="549"/>
      <c r="C10" s="550"/>
      <c r="D10" s="550"/>
      <c r="E10" s="550"/>
      <c r="F10" s="550"/>
      <c r="G10" s="550"/>
      <c r="H10" s="550"/>
      <c r="I10" s="550"/>
      <c r="J10" s="550"/>
      <c r="K10" s="468"/>
      <c r="L10" s="373" t="s">
        <v>122</v>
      </c>
      <c r="M10" s="374"/>
      <c r="N10" s="374"/>
      <c r="O10" s="374"/>
      <c r="P10" s="374"/>
      <c r="Q10" s="375"/>
      <c r="R10" s="370">
        <v>32075</v>
      </c>
      <c r="S10" s="371"/>
      <c r="T10" s="371"/>
      <c r="U10" s="371"/>
      <c r="V10" s="430"/>
      <c r="W10" s="558"/>
      <c r="X10" s="368"/>
      <c r="Y10" s="368"/>
      <c r="Z10" s="368"/>
      <c r="AA10" s="368"/>
      <c r="AB10" s="368"/>
      <c r="AC10" s="368"/>
      <c r="AD10" s="368"/>
      <c r="AE10" s="368"/>
      <c r="AF10" s="368"/>
      <c r="AG10" s="368"/>
      <c r="AH10" s="368"/>
      <c r="AI10" s="368"/>
      <c r="AJ10" s="368"/>
      <c r="AK10" s="368"/>
      <c r="AL10" s="559"/>
      <c r="AM10" s="474" t="s">
        <v>123</v>
      </c>
      <c r="AN10" s="374"/>
      <c r="AO10" s="374"/>
      <c r="AP10" s="374"/>
      <c r="AQ10" s="374"/>
      <c r="AR10" s="374"/>
      <c r="AS10" s="374"/>
      <c r="AT10" s="375"/>
      <c r="AU10" s="475" t="s">
        <v>124</v>
      </c>
      <c r="AV10" s="476"/>
      <c r="AW10" s="476"/>
      <c r="AX10" s="476"/>
      <c r="AY10" s="431" t="s">
        <v>125</v>
      </c>
      <c r="AZ10" s="432"/>
      <c r="BA10" s="432"/>
      <c r="BB10" s="432"/>
      <c r="BC10" s="432"/>
      <c r="BD10" s="432"/>
      <c r="BE10" s="432"/>
      <c r="BF10" s="432"/>
      <c r="BG10" s="432"/>
      <c r="BH10" s="432"/>
      <c r="BI10" s="432"/>
      <c r="BJ10" s="432"/>
      <c r="BK10" s="432"/>
      <c r="BL10" s="432"/>
      <c r="BM10" s="433"/>
      <c r="BN10" s="417">
        <v>372290</v>
      </c>
      <c r="BO10" s="418"/>
      <c r="BP10" s="418"/>
      <c r="BQ10" s="418"/>
      <c r="BR10" s="418"/>
      <c r="BS10" s="418"/>
      <c r="BT10" s="418"/>
      <c r="BU10" s="419"/>
      <c r="BV10" s="417">
        <v>302455</v>
      </c>
      <c r="BW10" s="418"/>
      <c r="BX10" s="418"/>
      <c r="BY10" s="418"/>
      <c r="BZ10" s="418"/>
      <c r="CA10" s="418"/>
      <c r="CB10" s="418"/>
      <c r="CC10" s="419"/>
      <c r="CD10" s="182" t="s">
        <v>126</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549"/>
      <c r="C11" s="550"/>
      <c r="D11" s="550"/>
      <c r="E11" s="550"/>
      <c r="F11" s="550"/>
      <c r="G11" s="550"/>
      <c r="H11" s="550"/>
      <c r="I11" s="550"/>
      <c r="J11" s="550"/>
      <c r="K11" s="468"/>
      <c r="L11" s="378" t="s">
        <v>127</v>
      </c>
      <c r="M11" s="379"/>
      <c r="N11" s="379"/>
      <c r="O11" s="379"/>
      <c r="P11" s="379"/>
      <c r="Q11" s="380"/>
      <c r="R11" s="546" t="s">
        <v>128</v>
      </c>
      <c r="S11" s="547"/>
      <c r="T11" s="547"/>
      <c r="U11" s="547"/>
      <c r="V11" s="548"/>
      <c r="W11" s="558"/>
      <c r="X11" s="368"/>
      <c r="Y11" s="368"/>
      <c r="Z11" s="368"/>
      <c r="AA11" s="368"/>
      <c r="AB11" s="368"/>
      <c r="AC11" s="368"/>
      <c r="AD11" s="368"/>
      <c r="AE11" s="368"/>
      <c r="AF11" s="368"/>
      <c r="AG11" s="368"/>
      <c r="AH11" s="368"/>
      <c r="AI11" s="368"/>
      <c r="AJ11" s="368"/>
      <c r="AK11" s="368"/>
      <c r="AL11" s="559"/>
      <c r="AM11" s="474" t="s">
        <v>129</v>
      </c>
      <c r="AN11" s="374"/>
      <c r="AO11" s="374"/>
      <c r="AP11" s="374"/>
      <c r="AQ11" s="374"/>
      <c r="AR11" s="374"/>
      <c r="AS11" s="374"/>
      <c r="AT11" s="375"/>
      <c r="AU11" s="475" t="s">
        <v>130</v>
      </c>
      <c r="AV11" s="476"/>
      <c r="AW11" s="476"/>
      <c r="AX11" s="476"/>
      <c r="AY11" s="431" t="s">
        <v>131</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132</v>
      </c>
      <c r="CE11" s="377"/>
      <c r="CF11" s="377"/>
      <c r="CG11" s="377"/>
      <c r="CH11" s="377"/>
      <c r="CI11" s="377"/>
      <c r="CJ11" s="377"/>
      <c r="CK11" s="377"/>
      <c r="CL11" s="377"/>
      <c r="CM11" s="377"/>
      <c r="CN11" s="377"/>
      <c r="CO11" s="377"/>
      <c r="CP11" s="377"/>
      <c r="CQ11" s="377"/>
      <c r="CR11" s="377"/>
      <c r="CS11" s="458"/>
      <c r="CT11" s="520" t="s">
        <v>133</v>
      </c>
      <c r="CU11" s="521"/>
      <c r="CV11" s="521"/>
      <c r="CW11" s="521"/>
      <c r="CX11" s="521"/>
      <c r="CY11" s="521"/>
      <c r="CZ11" s="521"/>
      <c r="DA11" s="522"/>
      <c r="DB11" s="520" t="s">
        <v>133</v>
      </c>
      <c r="DC11" s="521"/>
      <c r="DD11" s="521"/>
      <c r="DE11" s="521"/>
      <c r="DF11" s="521"/>
      <c r="DG11" s="521"/>
      <c r="DH11" s="521"/>
      <c r="DI11" s="522"/>
    </row>
    <row r="12" spans="1:119" ht="18.75" customHeight="1" x14ac:dyDescent="0.15">
      <c r="A12" s="179"/>
      <c r="B12" s="523" t="s">
        <v>134</v>
      </c>
      <c r="C12" s="524"/>
      <c r="D12" s="524"/>
      <c r="E12" s="524"/>
      <c r="F12" s="524"/>
      <c r="G12" s="524"/>
      <c r="H12" s="524"/>
      <c r="I12" s="524"/>
      <c r="J12" s="524"/>
      <c r="K12" s="525"/>
      <c r="L12" s="532" t="s">
        <v>135</v>
      </c>
      <c r="M12" s="533"/>
      <c r="N12" s="533"/>
      <c r="O12" s="533"/>
      <c r="P12" s="533"/>
      <c r="Q12" s="534"/>
      <c r="R12" s="535">
        <v>27650</v>
      </c>
      <c r="S12" s="536"/>
      <c r="T12" s="536"/>
      <c r="U12" s="536"/>
      <c r="V12" s="537"/>
      <c r="W12" s="538" t="s">
        <v>1</v>
      </c>
      <c r="X12" s="476"/>
      <c r="Y12" s="476"/>
      <c r="Z12" s="476"/>
      <c r="AA12" s="476"/>
      <c r="AB12" s="539"/>
      <c r="AC12" s="540" t="s">
        <v>136</v>
      </c>
      <c r="AD12" s="541"/>
      <c r="AE12" s="541"/>
      <c r="AF12" s="541"/>
      <c r="AG12" s="542"/>
      <c r="AH12" s="540" t="s">
        <v>137</v>
      </c>
      <c r="AI12" s="541"/>
      <c r="AJ12" s="541"/>
      <c r="AK12" s="541"/>
      <c r="AL12" s="543"/>
      <c r="AM12" s="474" t="s">
        <v>138</v>
      </c>
      <c r="AN12" s="374"/>
      <c r="AO12" s="374"/>
      <c r="AP12" s="374"/>
      <c r="AQ12" s="374"/>
      <c r="AR12" s="374"/>
      <c r="AS12" s="374"/>
      <c r="AT12" s="375"/>
      <c r="AU12" s="475" t="s">
        <v>130</v>
      </c>
      <c r="AV12" s="476"/>
      <c r="AW12" s="476"/>
      <c r="AX12" s="476"/>
      <c r="AY12" s="431" t="s">
        <v>139</v>
      </c>
      <c r="AZ12" s="432"/>
      <c r="BA12" s="432"/>
      <c r="BB12" s="432"/>
      <c r="BC12" s="432"/>
      <c r="BD12" s="432"/>
      <c r="BE12" s="432"/>
      <c r="BF12" s="432"/>
      <c r="BG12" s="432"/>
      <c r="BH12" s="432"/>
      <c r="BI12" s="432"/>
      <c r="BJ12" s="432"/>
      <c r="BK12" s="432"/>
      <c r="BL12" s="432"/>
      <c r="BM12" s="433"/>
      <c r="BN12" s="417">
        <v>163000</v>
      </c>
      <c r="BO12" s="418"/>
      <c r="BP12" s="418"/>
      <c r="BQ12" s="418"/>
      <c r="BR12" s="418"/>
      <c r="BS12" s="418"/>
      <c r="BT12" s="418"/>
      <c r="BU12" s="419"/>
      <c r="BV12" s="417">
        <v>0</v>
      </c>
      <c r="BW12" s="418"/>
      <c r="BX12" s="418"/>
      <c r="BY12" s="418"/>
      <c r="BZ12" s="418"/>
      <c r="CA12" s="418"/>
      <c r="CB12" s="418"/>
      <c r="CC12" s="419"/>
      <c r="CD12" s="457" t="s">
        <v>140</v>
      </c>
      <c r="CE12" s="377"/>
      <c r="CF12" s="377"/>
      <c r="CG12" s="377"/>
      <c r="CH12" s="377"/>
      <c r="CI12" s="377"/>
      <c r="CJ12" s="377"/>
      <c r="CK12" s="377"/>
      <c r="CL12" s="377"/>
      <c r="CM12" s="377"/>
      <c r="CN12" s="377"/>
      <c r="CO12" s="377"/>
      <c r="CP12" s="377"/>
      <c r="CQ12" s="377"/>
      <c r="CR12" s="377"/>
      <c r="CS12" s="458"/>
      <c r="CT12" s="520" t="s">
        <v>133</v>
      </c>
      <c r="CU12" s="521"/>
      <c r="CV12" s="521"/>
      <c r="CW12" s="521"/>
      <c r="CX12" s="521"/>
      <c r="CY12" s="521"/>
      <c r="CZ12" s="521"/>
      <c r="DA12" s="522"/>
      <c r="DB12" s="520" t="s">
        <v>133</v>
      </c>
      <c r="DC12" s="521"/>
      <c r="DD12" s="521"/>
      <c r="DE12" s="521"/>
      <c r="DF12" s="521"/>
      <c r="DG12" s="521"/>
      <c r="DH12" s="521"/>
      <c r="DI12" s="522"/>
    </row>
    <row r="13" spans="1:119" ht="18.75" customHeight="1" x14ac:dyDescent="0.15">
      <c r="A13" s="179"/>
      <c r="B13" s="526"/>
      <c r="C13" s="527"/>
      <c r="D13" s="527"/>
      <c r="E13" s="527"/>
      <c r="F13" s="527"/>
      <c r="G13" s="527"/>
      <c r="H13" s="527"/>
      <c r="I13" s="527"/>
      <c r="J13" s="527"/>
      <c r="K13" s="528"/>
      <c r="L13" s="188"/>
      <c r="M13" s="501" t="s">
        <v>141</v>
      </c>
      <c r="N13" s="502"/>
      <c r="O13" s="502"/>
      <c r="P13" s="502"/>
      <c r="Q13" s="503"/>
      <c r="R13" s="504">
        <v>26716</v>
      </c>
      <c r="S13" s="505"/>
      <c r="T13" s="505"/>
      <c r="U13" s="505"/>
      <c r="V13" s="506"/>
      <c r="W13" s="507" t="s">
        <v>142</v>
      </c>
      <c r="X13" s="403"/>
      <c r="Y13" s="403"/>
      <c r="Z13" s="403"/>
      <c r="AA13" s="403"/>
      <c r="AB13" s="404"/>
      <c r="AC13" s="370">
        <v>1460</v>
      </c>
      <c r="AD13" s="371"/>
      <c r="AE13" s="371"/>
      <c r="AF13" s="371"/>
      <c r="AG13" s="372"/>
      <c r="AH13" s="370">
        <v>1874</v>
      </c>
      <c r="AI13" s="371"/>
      <c r="AJ13" s="371"/>
      <c r="AK13" s="371"/>
      <c r="AL13" s="430"/>
      <c r="AM13" s="474" t="s">
        <v>143</v>
      </c>
      <c r="AN13" s="374"/>
      <c r="AO13" s="374"/>
      <c r="AP13" s="374"/>
      <c r="AQ13" s="374"/>
      <c r="AR13" s="374"/>
      <c r="AS13" s="374"/>
      <c r="AT13" s="375"/>
      <c r="AU13" s="475" t="s">
        <v>130</v>
      </c>
      <c r="AV13" s="476"/>
      <c r="AW13" s="476"/>
      <c r="AX13" s="476"/>
      <c r="AY13" s="431" t="s">
        <v>144</v>
      </c>
      <c r="AZ13" s="432"/>
      <c r="BA13" s="432"/>
      <c r="BB13" s="432"/>
      <c r="BC13" s="432"/>
      <c r="BD13" s="432"/>
      <c r="BE13" s="432"/>
      <c r="BF13" s="432"/>
      <c r="BG13" s="432"/>
      <c r="BH13" s="432"/>
      <c r="BI13" s="432"/>
      <c r="BJ13" s="432"/>
      <c r="BK13" s="432"/>
      <c r="BL13" s="432"/>
      <c r="BM13" s="433"/>
      <c r="BN13" s="417">
        <v>96861</v>
      </c>
      <c r="BO13" s="418"/>
      <c r="BP13" s="418"/>
      <c r="BQ13" s="418"/>
      <c r="BR13" s="418"/>
      <c r="BS13" s="418"/>
      <c r="BT13" s="418"/>
      <c r="BU13" s="419"/>
      <c r="BV13" s="417">
        <v>457582</v>
      </c>
      <c r="BW13" s="418"/>
      <c r="BX13" s="418"/>
      <c r="BY13" s="418"/>
      <c r="BZ13" s="418"/>
      <c r="CA13" s="418"/>
      <c r="CB13" s="418"/>
      <c r="CC13" s="419"/>
      <c r="CD13" s="457" t="s">
        <v>145</v>
      </c>
      <c r="CE13" s="377"/>
      <c r="CF13" s="377"/>
      <c r="CG13" s="377"/>
      <c r="CH13" s="377"/>
      <c r="CI13" s="377"/>
      <c r="CJ13" s="377"/>
      <c r="CK13" s="377"/>
      <c r="CL13" s="377"/>
      <c r="CM13" s="377"/>
      <c r="CN13" s="377"/>
      <c r="CO13" s="377"/>
      <c r="CP13" s="377"/>
      <c r="CQ13" s="377"/>
      <c r="CR13" s="377"/>
      <c r="CS13" s="458"/>
      <c r="CT13" s="414">
        <v>11.8</v>
      </c>
      <c r="CU13" s="415"/>
      <c r="CV13" s="415"/>
      <c r="CW13" s="415"/>
      <c r="CX13" s="415"/>
      <c r="CY13" s="415"/>
      <c r="CZ13" s="415"/>
      <c r="DA13" s="416"/>
      <c r="DB13" s="414">
        <v>11.9</v>
      </c>
      <c r="DC13" s="415"/>
      <c r="DD13" s="415"/>
      <c r="DE13" s="415"/>
      <c r="DF13" s="415"/>
      <c r="DG13" s="415"/>
      <c r="DH13" s="415"/>
      <c r="DI13" s="416"/>
    </row>
    <row r="14" spans="1:119" ht="18.75" customHeight="1" thickBot="1" x14ac:dyDescent="0.2">
      <c r="A14" s="179"/>
      <c r="B14" s="526"/>
      <c r="C14" s="527"/>
      <c r="D14" s="527"/>
      <c r="E14" s="527"/>
      <c r="F14" s="527"/>
      <c r="G14" s="527"/>
      <c r="H14" s="527"/>
      <c r="I14" s="527"/>
      <c r="J14" s="527"/>
      <c r="K14" s="528"/>
      <c r="L14" s="491" t="s">
        <v>146</v>
      </c>
      <c r="M14" s="544"/>
      <c r="N14" s="544"/>
      <c r="O14" s="544"/>
      <c r="P14" s="544"/>
      <c r="Q14" s="545"/>
      <c r="R14" s="504">
        <v>28466</v>
      </c>
      <c r="S14" s="505"/>
      <c r="T14" s="505"/>
      <c r="U14" s="505"/>
      <c r="V14" s="506"/>
      <c r="W14" s="508"/>
      <c r="X14" s="406"/>
      <c r="Y14" s="406"/>
      <c r="Z14" s="406"/>
      <c r="AA14" s="406"/>
      <c r="AB14" s="407"/>
      <c r="AC14" s="497">
        <v>11</v>
      </c>
      <c r="AD14" s="498"/>
      <c r="AE14" s="498"/>
      <c r="AF14" s="498"/>
      <c r="AG14" s="499"/>
      <c r="AH14" s="497">
        <v>12.8</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147</v>
      </c>
      <c r="CE14" s="455"/>
      <c r="CF14" s="455"/>
      <c r="CG14" s="455"/>
      <c r="CH14" s="455"/>
      <c r="CI14" s="455"/>
      <c r="CJ14" s="455"/>
      <c r="CK14" s="455"/>
      <c r="CL14" s="455"/>
      <c r="CM14" s="455"/>
      <c r="CN14" s="455"/>
      <c r="CO14" s="455"/>
      <c r="CP14" s="455"/>
      <c r="CQ14" s="455"/>
      <c r="CR14" s="455"/>
      <c r="CS14" s="456"/>
      <c r="CT14" s="514">
        <v>52.8</v>
      </c>
      <c r="CU14" s="515"/>
      <c r="CV14" s="515"/>
      <c r="CW14" s="515"/>
      <c r="CX14" s="515"/>
      <c r="CY14" s="515"/>
      <c r="CZ14" s="515"/>
      <c r="DA14" s="516"/>
      <c r="DB14" s="514">
        <v>70.900000000000006</v>
      </c>
      <c r="DC14" s="515"/>
      <c r="DD14" s="515"/>
      <c r="DE14" s="515"/>
      <c r="DF14" s="515"/>
      <c r="DG14" s="515"/>
      <c r="DH14" s="515"/>
      <c r="DI14" s="516"/>
    </row>
    <row r="15" spans="1:119" ht="18.75" customHeight="1" x14ac:dyDescent="0.15">
      <c r="A15" s="179"/>
      <c r="B15" s="526"/>
      <c r="C15" s="527"/>
      <c r="D15" s="527"/>
      <c r="E15" s="527"/>
      <c r="F15" s="527"/>
      <c r="G15" s="527"/>
      <c r="H15" s="527"/>
      <c r="I15" s="527"/>
      <c r="J15" s="527"/>
      <c r="K15" s="528"/>
      <c r="L15" s="188"/>
      <c r="M15" s="501" t="s">
        <v>141</v>
      </c>
      <c r="N15" s="502"/>
      <c r="O15" s="502"/>
      <c r="P15" s="502"/>
      <c r="Q15" s="503"/>
      <c r="R15" s="504">
        <v>27553</v>
      </c>
      <c r="S15" s="505"/>
      <c r="T15" s="505"/>
      <c r="U15" s="505"/>
      <c r="V15" s="506"/>
      <c r="W15" s="507" t="s">
        <v>148</v>
      </c>
      <c r="X15" s="403"/>
      <c r="Y15" s="403"/>
      <c r="Z15" s="403"/>
      <c r="AA15" s="403"/>
      <c r="AB15" s="404"/>
      <c r="AC15" s="370">
        <v>4032</v>
      </c>
      <c r="AD15" s="371"/>
      <c r="AE15" s="371"/>
      <c r="AF15" s="371"/>
      <c r="AG15" s="372"/>
      <c r="AH15" s="370">
        <v>4361</v>
      </c>
      <c r="AI15" s="371"/>
      <c r="AJ15" s="371"/>
      <c r="AK15" s="371"/>
      <c r="AL15" s="430"/>
      <c r="AM15" s="474"/>
      <c r="AN15" s="374"/>
      <c r="AO15" s="374"/>
      <c r="AP15" s="374"/>
      <c r="AQ15" s="374"/>
      <c r="AR15" s="374"/>
      <c r="AS15" s="374"/>
      <c r="AT15" s="375"/>
      <c r="AU15" s="475"/>
      <c r="AV15" s="476"/>
      <c r="AW15" s="476"/>
      <c r="AX15" s="476"/>
      <c r="AY15" s="443" t="s">
        <v>149</v>
      </c>
      <c r="AZ15" s="444"/>
      <c r="BA15" s="444"/>
      <c r="BB15" s="444"/>
      <c r="BC15" s="444"/>
      <c r="BD15" s="444"/>
      <c r="BE15" s="444"/>
      <c r="BF15" s="444"/>
      <c r="BG15" s="444"/>
      <c r="BH15" s="444"/>
      <c r="BI15" s="444"/>
      <c r="BJ15" s="444"/>
      <c r="BK15" s="444"/>
      <c r="BL15" s="444"/>
      <c r="BM15" s="445"/>
      <c r="BN15" s="446">
        <v>3959896</v>
      </c>
      <c r="BO15" s="447"/>
      <c r="BP15" s="447"/>
      <c r="BQ15" s="447"/>
      <c r="BR15" s="447"/>
      <c r="BS15" s="447"/>
      <c r="BT15" s="447"/>
      <c r="BU15" s="448"/>
      <c r="BV15" s="446">
        <v>3781692</v>
      </c>
      <c r="BW15" s="447"/>
      <c r="BX15" s="447"/>
      <c r="BY15" s="447"/>
      <c r="BZ15" s="447"/>
      <c r="CA15" s="447"/>
      <c r="CB15" s="447"/>
      <c r="CC15" s="448"/>
      <c r="CD15" s="517" t="s">
        <v>150</v>
      </c>
      <c r="CE15" s="518"/>
      <c r="CF15" s="518"/>
      <c r="CG15" s="518"/>
      <c r="CH15" s="518"/>
      <c r="CI15" s="518"/>
      <c r="CJ15" s="518"/>
      <c r="CK15" s="518"/>
      <c r="CL15" s="518"/>
      <c r="CM15" s="518"/>
      <c r="CN15" s="518"/>
      <c r="CO15" s="518"/>
      <c r="CP15" s="518"/>
      <c r="CQ15" s="518"/>
      <c r="CR15" s="518"/>
      <c r="CS15" s="519"/>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526"/>
      <c r="C16" s="527"/>
      <c r="D16" s="527"/>
      <c r="E16" s="527"/>
      <c r="F16" s="527"/>
      <c r="G16" s="527"/>
      <c r="H16" s="527"/>
      <c r="I16" s="527"/>
      <c r="J16" s="527"/>
      <c r="K16" s="528"/>
      <c r="L16" s="491" t="s">
        <v>151</v>
      </c>
      <c r="M16" s="492"/>
      <c r="N16" s="492"/>
      <c r="O16" s="492"/>
      <c r="P16" s="492"/>
      <c r="Q16" s="493"/>
      <c r="R16" s="494" t="s">
        <v>152</v>
      </c>
      <c r="S16" s="495"/>
      <c r="T16" s="495"/>
      <c r="U16" s="495"/>
      <c r="V16" s="496"/>
      <c r="W16" s="508"/>
      <c r="X16" s="406"/>
      <c r="Y16" s="406"/>
      <c r="Z16" s="406"/>
      <c r="AA16" s="406"/>
      <c r="AB16" s="407"/>
      <c r="AC16" s="497">
        <v>30.3</v>
      </c>
      <c r="AD16" s="498"/>
      <c r="AE16" s="498"/>
      <c r="AF16" s="498"/>
      <c r="AG16" s="499"/>
      <c r="AH16" s="497">
        <v>29.9</v>
      </c>
      <c r="AI16" s="498"/>
      <c r="AJ16" s="498"/>
      <c r="AK16" s="498"/>
      <c r="AL16" s="500"/>
      <c r="AM16" s="474"/>
      <c r="AN16" s="374"/>
      <c r="AO16" s="374"/>
      <c r="AP16" s="374"/>
      <c r="AQ16" s="374"/>
      <c r="AR16" s="374"/>
      <c r="AS16" s="374"/>
      <c r="AT16" s="375"/>
      <c r="AU16" s="475"/>
      <c r="AV16" s="476"/>
      <c r="AW16" s="476"/>
      <c r="AX16" s="476"/>
      <c r="AY16" s="431" t="s">
        <v>153</v>
      </c>
      <c r="AZ16" s="432"/>
      <c r="BA16" s="432"/>
      <c r="BB16" s="432"/>
      <c r="BC16" s="432"/>
      <c r="BD16" s="432"/>
      <c r="BE16" s="432"/>
      <c r="BF16" s="432"/>
      <c r="BG16" s="432"/>
      <c r="BH16" s="432"/>
      <c r="BI16" s="432"/>
      <c r="BJ16" s="432"/>
      <c r="BK16" s="432"/>
      <c r="BL16" s="432"/>
      <c r="BM16" s="433"/>
      <c r="BN16" s="417">
        <v>12776986</v>
      </c>
      <c r="BO16" s="418"/>
      <c r="BP16" s="418"/>
      <c r="BQ16" s="418"/>
      <c r="BR16" s="418"/>
      <c r="BS16" s="418"/>
      <c r="BT16" s="418"/>
      <c r="BU16" s="419"/>
      <c r="BV16" s="417">
        <v>12837768</v>
      </c>
      <c r="BW16" s="418"/>
      <c r="BX16" s="418"/>
      <c r="BY16" s="418"/>
      <c r="BZ16" s="418"/>
      <c r="CA16" s="418"/>
      <c r="CB16" s="418"/>
      <c r="CC16" s="419"/>
      <c r="CD16" s="192"/>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9"/>
      <c r="B17" s="529"/>
      <c r="C17" s="530"/>
      <c r="D17" s="530"/>
      <c r="E17" s="530"/>
      <c r="F17" s="530"/>
      <c r="G17" s="530"/>
      <c r="H17" s="530"/>
      <c r="I17" s="530"/>
      <c r="J17" s="530"/>
      <c r="K17" s="531"/>
      <c r="L17" s="193"/>
      <c r="M17" s="510" t="s">
        <v>154</v>
      </c>
      <c r="N17" s="511"/>
      <c r="O17" s="511"/>
      <c r="P17" s="511"/>
      <c r="Q17" s="512"/>
      <c r="R17" s="494" t="s">
        <v>155</v>
      </c>
      <c r="S17" s="495"/>
      <c r="T17" s="495"/>
      <c r="U17" s="495"/>
      <c r="V17" s="496"/>
      <c r="W17" s="507" t="s">
        <v>156</v>
      </c>
      <c r="X17" s="403"/>
      <c r="Y17" s="403"/>
      <c r="Z17" s="403"/>
      <c r="AA17" s="403"/>
      <c r="AB17" s="404"/>
      <c r="AC17" s="370">
        <v>7797</v>
      </c>
      <c r="AD17" s="371"/>
      <c r="AE17" s="371"/>
      <c r="AF17" s="371"/>
      <c r="AG17" s="372"/>
      <c r="AH17" s="370">
        <v>8365</v>
      </c>
      <c r="AI17" s="371"/>
      <c r="AJ17" s="371"/>
      <c r="AK17" s="371"/>
      <c r="AL17" s="430"/>
      <c r="AM17" s="474"/>
      <c r="AN17" s="374"/>
      <c r="AO17" s="374"/>
      <c r="AP17" s="374"/>
      <c r="AQ17" s="374"/>
      <c r="AR17" s="374"/>
      <c r="AS17" s="374"/>
      <c r="AT17" s="375"/>
      <c r="AU17" s="475"/>
      <c r="AV17" s="476"/>
      <c r="AW17" s="476"/>
      <c r="AX17" s="476"/>
      <c r="AY17" s="431" t="s">
        <v>157</v>
      </c>
      <c r="AZ17" s="432"/>
      <c r="BA17" s="432"/>
      <c r="BB17" s="432"/>
      <c r="BC17" s="432"/>
      <c r="BD17" s="432"/>
      <c r="BE17" s="432"/>
      <c r="BF17" s="432"/>
      <c r="BG17" s="432"/>
      <c r="BH17" s="432"/>
      <c r="BI17" s="432"/>
      <c r="BJ17" s="432"/>
      <c r="BK17" s="432"/>
      <c r="BL17" s="432"/>
      <c r="BM17" s="433"/>
      <c r="BN17" s="417">
        <v>4950243</v>
      </c>
      <c r="BO17" s="418"/>
      <c r="BP17" s="418"/>
      <c r="BQ17" s="418"/>
      <c r="BR17" s="418"/>
      <c r="BS17" s="418"/>
      <c r="BT17" s="418"/>
      <c r="BU17" s="419"/>
      <c r="BV17" s="417">
        <v>4711934</v>
      </c>
      <c r="BW17" s="418"/>
      <c r="BX17" s="418"/>
      <c r="BY17" s="418"/>
      <c r="BZ17" s="418"/>
      <c r="CA17" s="418"/>
      <c r="CB17" s="418"/>
      <c r="CC17" s="419"/>
      <c r="CD17" s="192"/>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9"/>
      <c r="B18" s="467" t="s">
        <v>158</v>
      </c>
      <c r="C18" s="468"/>
      <c r="D18" s="468"/>
      <c r="E18" s="469"/>
      <c r="F18" s="469"/>
      <c r="G18" s="469"/>
      <c r="H18" s="469"/>
      <c r="I18" s="469"/>
      <c r="J18" s="469"/>
      <c r="K18" s="469"/>
      <c r="L18" s="470">
        <v>546.99</v>
      </c>
      <c r="M18" s="470"/>
      <c r="N18" s="470"/>
      <c r="O18" s="470"/>
      <c r="P18" s="470"/>
      <c r="Q18" s="470"/>
      <c r="R18" s="471"/>
      <c r="S18" s="471"/>
      <c r="T18" s="471"/>
      <c r="U18" s="471"/>
      <c r="V18" s="472"/>
      <c r="W18" s="488"/>
      <c r="X18" s="489"/>
      <c r="Y18" s="489"/>
      <c r="Z18" s="489"/>
      <c r="AA18" s="489"/>
      <c r="AB18" s="513"/>
      <c r="AC18" s="387">
        <v>58.7</v>
      </c>
      <c r="AD18" s="388"/>
      <c r="AE18" s="388"/>
      <c r="AF18" s="388"/>
      <c r="AG18" s="473"/>
      <c r="AH18" s="387">
        <v>57.3</v>
      </c>
      <c r="AI18" s="388"/>
      <c r="AJ18" s="388"/>
      <c r="AK18" s="388"/>
      <c r="AL18" s="389"/>
      <c r="AM18" s="474"/>
      <c r="AN18" s="374"/>
      <c r="AO18" s="374"/>
      <c r="AP18" s="374"/>
      <c r="AQ18" s="374"/>
      <c r="AR18" s="374"/>
      <c r="AS18" s="374"/>
      <c r="AT18" s="375"/>
      <c r="AU18" s="475"/>
      <c r="AV18" s="476"/>
      <c r="AW18" s="476"/>
      <c r="AX18" s="476"/>
      <c r="AY18" s="431" t="s">
        <v>159</v>
      </c>
      <c r="AZ18" s="432"/>
      <c r="BA18" s="432"/>
      <c r="BB18" s="432"/>
      <c r="BC18" s="432"/>
      <c r="BD18" s="432"/>
      <c r="BE18" s="432"/>
      <c r="BF18" s="432"/>
      <c r="BG18" s="432"/>
      <c r="BH18" s="432"/>
      <c r="BI18" s="432"/>
      <c r="BJ18" s="432"/>
      <c r="BK18" s="432"/>
      <c r="BL18" s="432"/>
      <c r="BM18" s="433"/>
      <c r="BN18" s="417">
        <v>13442295</v>
      </c>
      <c r="BO18" s="418"/>
      <c r="BP18" s="418"/>
      <c r="BQ18" s="418"/>
      <c r="BR18" s="418"/>
      <c r="BS18" s="418"/>
      <c r="BT18" s="418"/>
      <c r="BU18" s="419"/>
      <c r="BV18" s="417">
        <v>13398659</v>
      </c>
      <c r="BW18" s="418"/>
      <c r="BX18" s="418"/>
      <c r="BY18" s="418"/>
      <c r="BZ18" s="418"/>
      <c r="CA18" s="418"/>
      <c r="CB18" s="418"/>
      <c r="CC18" s="419"/>
      <c r="CD18" s="192"/>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9"/>
      <c r="B19" s="467" t="s">
        <v>160</v>
      </c>
      <c r="C19" s="468"/>
      <c r="D19" s="468"/>
      <c r="E19" s="469"/>
      <c r="F19" s="469"/>
      <c r="G19" s="469"/>
      <c r="H19" s="469"/>
      <c r="I19" s="469"/>
      <c r="J19" s="469"/>
      <c r="K19" s="469"/>
      <c r="L19" s="477">
        <v>53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161</v>
      </c>
      <c r="AZ19" s="432"/>
      <c r="BA19" s="432"/>
      <c r="BB19" s="432"/>
      <c r="BC19" s="432"/>
      <c r="BD19" s="432"/>
      <c r="BE19" s="432"/>
      <c r="BF19" s="432"/>
      <c r="BG19" s="432"/>
      <c r="BH19" s="432"/>
      <c r="BI19" s="432"/>
      <c r="BJ19" s="432"/>
      <c r="BK19" s="432"/>
      <c r="BL19" s="432"/>
      <c r="BM19" s="433"/>
      <c r="BN19" s="417">
        <v>17970815</v>
      </c>
      <c r="BO19" s="418"/>
      <c r="BP19" s="418"/>
      <c r="BQ19" s="418"/>
      <c r="BR19" s="418"/>
      <c r="BS19" s="418"/>
      <c r="BT19" s="418"/>
      <c r="BU19" s="419"/>
      <c r="BV19" s="417">
        <v>18234529</v>
      </c>
      <c r="BW19" s="418"/>
      <c r="BX19" s="418"/>
      <c r="BY19" s="418"/>
      <c r="BZ19" s="418"/>
      <c r="CA19" s="418"/>
      <c r="CB19" s="418"/>
      <c r="CC19" s="419"/>
      <c r="CD19" s="192"/>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9"/>
      <c r="B20" s="467" t="s">
        <v>162</v>
      </c>
      <c r="C20" s="468"/>
      <c r="D20" s="468"/>
      <c r="E20" s="469"/>
      <c r="F20" s="469"/>
      <c r="G20" s="469"/>
      <c r="H20" s="469"/>
      <c r="I20" s="469"/>
      <c r="J20" s="469"/>
      <c r="K20" s="469"/>
      <c r="L20" s="477">
        <v>12886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2"/>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9"/>
      <c r="B21" s="464" t="s">
        <v>163</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2"/>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9"/>
      <c r="B22" s="393" t="s">
        <v>164</v>
      </c>
      <c r="C22" s="394"/>
      <c r="D22" s="395"/>
      <c r="E22" s="402" t="s">
        <v>1</v>
      </c>
      <c r="F22" s="403"/>
      <c r="G22" s="403"/>
      <c r="H22" s="403"/>
      <c r="I22" s="403"/>
      <c r="J22" s="403"/>
      <c r="K22" s="404"/>
      <c r="L22" s="402" t="s">
        <v>165</v>
      </c>
      <c r="M22" s="403"/>
      <c r="N22" s="403"/>
      <c r="O22" s="403"/>
      <c r="P22" s="404"/>
      <c r="Q22" s="408" t="s">
        <v>166</v>
      </c>
      <c r="R22" s="409"/>
      <c r="S22" s="409"/>
      <c r="T22" s="409"/>
      <c r="U22" s="409"/>
      <c r="V22" s="410"/>
      <c r="W22" s="459" t="s">
        <v>167</v>
      </c>
      <c r="X22" s="394"/>
      <c r="Y22" s="395"/>
      <c r="Z22" s="402" t="s">
        <v>1</v>
      </c>
      <c r="AA22" s="403"/>
      <c r="AB22" s="403"/>
      <c r="AC22" s="403"/>
      <c r="AD22" s="403"/>
      <c r="AE22" s="403"/>
      <c r="AF22" s="403"/>
      <c r="AG22" s="404"/>
      <c r="AH22" s="420" t="s">
        <v>168</v>
      </c>
      <c r="AI22" s="403"/>
      <c r="AJ22" s="403"/>
      <c r="AK22" s="403"/>
      <c r="AL22" s="404"/>
      <c r="AM22" s="420" t="s">
        <v>169</v>
      </c>
      <c r="AN22" s="421"/>
      <c r="AO22" s="421"/>
      <c r="AP22" s="421"/>
      <c r="AQ22" s="421"/>
      <c r="AR22" s="422"/>
      <c r="AS22" s="408" t="s">
        <v>166</v>
      </c>
      <c r="AT22" s="409"/>
      <c r="AU22" s="409"/>
      <c r="AV22" s="409"/>
      <c r="AW22" s="409"/>
      <c r="AX22" s="426"/>
      <c r="AY22" s="443" t="s">
        <v>170</v>
      </c>
      <c r="AZ22" s="444"/>
      <c r="BA22" s="444"/>
      <c r="BB22" s="444"/>
      <c r="BC22" s="444"/>
      <c r="BD22" s="444"/>
      <c r="BE22" s="444"/>
      <c r="BF22" s="444"/>
      <c r="BG22" s="444"/>
      <c r="BH22" s="444"/>
      <c r="BI22" s="444"/>
      <c r="BJ22" s="444"/>
      <c r="BK22" s="444"/>
      <c r="BL22" s="444"/>
      <c r="BM22" s="445"/>
      <c r="BN22" s="446">
        <v>31327157</v>
      </c>
      <c r="BO22" s="447"/>
      <c r="BP22" s="447"/>
      <c r="BQ22" s="447"/>
      <c r="BR22" s="447"/>
      <c r="BS22" s="447"/>
      <c r="BT22" s="447"/>
      <c r="BU22" s="448"/>
      <c r="BV22" s="446">
        <v>32310054</v>
      </c>
      <c r="BW22" s="447"/>
      <c r="BX22" s="447"/>
      <c r="BY22" s="447"/>
      <c r="BZ22" s="447"/>
      <c r="CA22" s="447"/>
      <c r="CB22" s="447"/>
      <c r="CC22" s="448"/>
      <c r="CD22" s="192"/>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9"/>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171</v>
      </c>
      <c r="AZ23" s="432"/>
      <c r="BA23" s="432"/>
      <c r="BB23" s="432"/>
      <c r="BC23" s="432"/>
      <c r="BD23" s="432"/>
      <c r="BE23" s="432"/>
      <c r="BF23" s="432"/>
      <c r="BG23" s="432"/>
      <c r="BH23" s="432"/>
      <c r="BI23" s="432"/>
      <c r="BJ23" s="432"/>
      <c r="BK23" s="432"/>
      <c r="BL23" s="432"/>
      <c r="BM23" s="433"/>
      <c r="BN23" s="417">
        <v>24802450</v>
      </c>
      <c r="BO23" s="418"/>
      <c r="BP23" s="418"/>
      <c r="BQ23" s="418"/>
      <c r="BR23" s="418"/>
      <c r="BS23" s="418"/>
      <c r="BT23" s="418"/>
      <c r="BU23" s="419"/>
      <c r="BV23" s="417">
        <v>25812644</v>
      </c>
      <c r="BW23" s="418"/>
      <c r="BX23" s="418"/>
      <c r="BY23" s="418"/>
      <c r="BZ23" s="418"/>
      <c r="CA23" s="418"/>
      <c r="CB23" s="418"/>
      <c r="CC23" s="419"/>
      <c r="CD23" s="192"/>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9"/>
      <c r="B24" s="396"/>
      <c r="C24" s="397"/>
      <c r="D24" s="398"/>
      <c r="E24" s="373" t="s">
        <v>172</v>
      </c>
      <c r="F24" s="374"/>
      <c r="G24" s="374"/>
      <c r="H24" s="374"/>
      <c r="I24" s="374"/>
      <c r="J24" s="374"/>
      <c r="K24" s="375"/>
      <c r="L24" s="370">
        <v>1</v>
      </c>
      <c r="M24" s="371"/>
      <c r="N24" s="371"/>
      <c r="O24" s="371"/>
      <c r="P24" s="372"/>
      <c r="Q24" s="370">
        <v>8300</v>
      </c>
      <c r="R24" s="371"/>
      <c r="S24" s="371"/>
      <c r="T24" s="371"/>
      <c r="U24" s="371"/>
      <c r="V24" s="372"/>
      <c r="W24" s="460"/>
      <c r="X24" s="397"/>
      <c r="Y24" s="398"/>
      <c r="Z24" s="373" t="s">
        <v>173</v>
      </c>
      <c r="AA24" s="374"/>
      <c r="AB24" s="374"/>
      <c r="AC24" s="374"/>
      <c r="AD24" s="374"/>
      <c r="AE24" s="374"/>
      <c r="AF24" s="374"/>
      <c r="AG24" s="375"/>
      <c r="AH24" s="370">
        <v>397</v>
      </c>
      <c r="AI24" s="371"/>
      <c r="AJ24" s="371"/>
      <c r="AK24" s="371"/>
      <c r="AL24" s="372"/>
      <c r="AM24" s="370">
        <v>1237449</v>
      </c>
      <c r="AN24" s="371"/>
      <c r="AO24" s="371"/>
      <c r="AP24" s="371"/>
      <c r="AQ24" s="371"/>
      <c r="AR24" s="372"/>
      <c r="AS24" s="370">
        <v>3117</v>
      </c>
      <c r="AT24" s="371"/>
      <c r="AU24" s="371"/>
      <c r="AV24" s="371"/>
      <c r="AW24" s="371"/>
      <c r="AX24" s="430"/>
      <c r="AY24" s="390" t="s">
        <v>174</v>
      </c>
      <c r="AZ24" s="391"/>
      <c r="BA24" s="391"/>
      <c r="BB24" s="391"/>
      <c r="BC24" s="391"/>
      <c r="BD24" s="391"/>
      <c r="BE24" s="391"/>
      <c r="BF24" s="391"/>
      <c r="BG24" s="391"/>
      <c r="BH24" s="391"/>
      <c r="BI24" s="391"/>
      <c r="BJ24" s="391"/>
      <c r="BK24" s="391"/>
      <c r="BL24" s="391"/>
      <c r="BM24" s="392"/>
      <c r="BN24" s="417">
        <v>23710453</v>
      </c>
      <c r="BO24" s="418"/>
      <c r="BP24" s="418"/>
      <c r="BQ24" s="418"/>
      <c r="BR24" s="418"/>
      <c r="BS24" s="418"/>
      <c r="BT24" s="418"/>
      <c r="BU24" s="419"/>
      <c r="BV24" s="417">
        <v>24014561</v>
      </c>
      <c r="BW24" s="418"/>
      <c r="BX24" s="418"/>
      <c r="BY24" s="418"/>
      <c r="BZ24" s="418"/>
      <c r="CA24" s="418"/>
      <c r="CB24" s="418"/>
      <c r="CC24" s="419"/>
      <c r="CD24" s="192"/>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9"/>
      <c r="B25" s="396"/>
      <c r="C25" s="397"/>
      <c r="D25" s="398"/>
      <c r="E25" s="373" t="s">
        <v>175</v>
      </c>
      <c r="F25" s="374"/>
      <c r="G25" s="374"/>
      <c r="H25" s="374"/>
      <c r="I25" s="374"/>
      <c r="J25" s="374"/>
      <c r="K25" s="375"/>
      <c r="L25" s="370">
        <v>1</v>
      </c>
      <c r="M25" s="371"/>
      <c r="N25" s="371"/>
      <c r="O25" s="371"/>
      <c r="P25" s="372"/>
      <c r="Q25" s="370">
        <v>6700</v>
      </c>
      <c r="R25" s="371"/>
      <c r="S25" s="371"/>
      <c r="T25" s="371"/>
      <c r="U25" s="371"/>
      <c r="V25" s="372"/>
      <c r="W25" s="460"/>
      <c r="X25" s="397"/>
      <c r="Y25" s="398"/>
      <c r="Z25" s="373" t="s">
        <v>176</v>
      </c>
      <c r="AA25" s="374"/>
      <c r="AB25" s="374"/>
      <c r="AC25" s="374"/>
      <c r="AD25" s="374"/>
      <c r="AE25" s="374"/>
      <c r="AF25" s="374"/>
      <c r="AG25" s="375"/>
      <c r="AH25" s="370">
        <v>66</v>
      </c>
      <c r="AI25" s="371"/>
      <c r="AJ25" s="371"/>
      <c r="AK25" s="371"/>
      <c r="AL25" s="372"/>
      <c r="AM25" s="370">
        <v>184140</v>
      </c>
      <c r="AN25" s="371"/>
      <c r="AO25" s="371"/>
      <c r="AP25" s="371"/>
      <c r="AQ25" s="371"/>
      <c r="AR25" s="372"/>
      <c r="AS25" s="370">
        <v>2790</v>
      </c>
      <c r="AT25" s="371"/>
      <c r="AU25" s="371"/>
      <c r="AV25" s="371"/>
      <c r="AW25" s="371"/>
      <c r="AX25" s="430"/>
      <c r="AY25" s="443" t="s">
        <v>177</v>
      </c>
      <c r="AZ25" s="444"/>
      <c r="BA25" s="444"/>
      <c r="BB25" s="444"/>
      <c r="BC25" s="444"/>
      <c r="BD25" s="444"/>
      <c r="BE25" s="444"/>
      <c r="BF25" s="444"/>
      <c r="BG25" s="444"/>
      <c r="BH25" s="444"/>
      <c r="BI25" s="444"/>
      <c r="BJ25" s="444"/>
      <c r="BK25" s="444"/>
      <c r="BL25" s="444"/>
      <c r="BM25" s="445"/>
      <c r="BN25" s="446">
        <v>1426574</v>
      </c>
      <c r="BO25" s="447"/>
      <c r="BP25" s="447"/>
      <c r="BQ25" s="447"/>
      <c r="BR25" s="447"/>
      <c r="BS25" s="447"/>
      <c r="BT25" s="447"/>
      <c r="BU25" s="448"/>
      <c r="BV25" s="446">
        <v>1881506</v>
      </c>
      <c r="BW25" s="447"/>
      <c r="BX25" s="447"/>
      <c r="BY25" s="447"/>
      <c r="BZ25" s="447"/>
      <c r="CA25" s="447"/>
      <c r="CB25" s="447"/>
      <c r="CC25" s="448"/>
      <c r="CD25" s="192"/>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9"/>
      <c r="B26" s="396"/>
      <c r="C26" s="397"/>
      <c r="D26" s="398"/>
      <c r="E26" s="373" t="s">
        <v>178</v>
      </c>
      <c r="F26" s="374"/>
      <c r="G26" s="374"/>
      <c r="H26" s="374"/>
      <c r="I26" s="374"/>
      <c r="J26" s="374"/>
      <c r="K26" s="375"/>
      <c r="L26" s="370">
        <v>1</v>
      </c>
      <c r="M26" s="371"/>
      <c r="N26" s="371"/>
      <c r="O26" s="371"/>
      <c r="P26" s="372"/>
      <c r="Q26" s="370">
        <v>6000</v>
      </c>
      <c r="R26" s="371"/>
      <c r="S26" s="371"/>
      <c r="T26" s="371"/>
      <c r="U26" s="371"/>
      <c r="V26" s="372"/>
      <c r="W26" s="460"/>
      <c r="X26" s="397"/>
      <c r="Y26" s="398"/>
      <c r="Z26" s="373" t="s">
        <v>179</v>
      </c>
      <c r="AA26" s="428"/>
      <c r="AB26" s="428"/>
      <c r="AC26" s="428"/>
      <c r="AD26" s="428"/>
      <c r="AE26" s="428"/>
      <c r="AF26" s="428"/>
      <c r="AG26" s="429"/>
      <c r="AH26" s="370">
        <v>24</v>
      </c>
      <c r="AI26" s="371"/>
      <c r="AJ26" s="371"/>
      <c r="AK26" s="371"/>
      <c r="AL26" s="372"/>
      <c r="AM26" s="370">
        <v>81936</v>
      </c>
      <c r="AN26" s="371"/>
      <c r="AO26" s="371"/>
      <c r="AP26" s="371"/>
      <c r="AQ26" s="371"/>
      <c r="AR26" s="372"/>
      <c r="AS26" s="370">
        <v>3414</v>
      </c>
      <c r="AT26" s="371"/>
      <c r="AU26" s="371"/>
      <c r="AV26" s="371"/>
      <c r="AW26" s="371"/>
      <c r="AX26" s="430"/>
      <c r="AY26" s="457" t="s">
        <v>180</v>
      </c>
      <c r="AZ26" s="377"/>
      <c r="BA26" s="377"/>
      <c r="BB26" s="377"/>
      <c r="BC26" s="377"/>
      <c r="BD26" s="377"/>
      <c r="BE26" s="377"/>
      <c r="BF26" s="377"/>
      <c r="BG26" s="377"/>
      <c r="BH26" s="377"/>
      <c r="BI26" s="377"/>
      <c r="BJ26" s="377"/>
      <c r="BK26" s="377"/>
      <c r="BL26" s="377"/>
      <c r="BM26" s="458"/>
      <c r="BN26" s="417" t="s">
        <v>181</v>
      </c>
      <c r="BO26" s="418"/>
      <c r="BP26" s="418"/>
      <c r="BQ26" s="418"/>
      <c r="BR26" s="418"/>
      <c r="BS26" s="418"/>
      <c r="BT26" s="418"/>
      <c r="BU26" s="419"/>
      <c r="BV26" s="417" t="s">
        <v>133</v>
      </c>
      <c r="BW26" s="418"/>
      <c r="BX26" s="418"/>
      <c r="BY26" s="418"/>
      <c r="BZ26" s="418"/>
      <c r="CA26" s="418"/>
      <c r="CB26" s="418"/>
      <c r="CC26" s="419"/>
      <c r="CD26" s="192"/>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9"/>
      <c r="B27" s="396"/>
      <c r="C27" s="397"/>
      <c r="D27" s="398"/>
      <c r="E27" s="373" t="s">
        <v>182</v>
      </c>
      <c r="F27" s="374"/>
      <c r="G27" s="374"/>
      <c r="H27" s="374"/>
      <c r="I27" s="374"/>
      <c r="J27" s="374"/>
      <c r="K27" s="375"/>
      <c r="L27" s="370">
        <v>1</v>
      </c>
      <c r="M27" s="371"/>
      <c r="N27" s="371"/>
      <c r="O27" s="371"/>
      <c r="P27" s="372"/>
      <c r="Q27" s="370">
        <v>4250</v>
      </c>
      <c r="R27" s="371"/>
      <c r="S27" s="371"/>
      <c r="T27" s="371"/>
      <c r="U27" s="371"/>
      <c r="V27" s="372"/>
      <c r="W27" s="460"/>
      <c r="X27" s="397"/>
      <c r="Y27" s="398"/>
      <c r="Z27" s="373" t="s">
        <v>183</v>
      </c>
      <c r="AA27" s="374"/>
      <c r="AB27" s="374"/>
      <c r="AC27" s="374"/>
      <c r="AD27" s="374"/>
      <c r="AE27" s="374"/>
      <c r="AF27" s="374"/>
      <c r="AG27" s="375"/>
      <c r="AH27" s="370">
        <v>58</v>
      </c>
      <c r="AI27" s="371"/>
      <c r="AJ27" s="371"/>
      <c r="AK27" s="371"/>
      <c r="AL27" s="372"/>
      <c r="AM27" s="370">
        <v>161592</v>
      </c>
      <c r="AN27" s="371"/>
      <c r="AO27" s="371"/>
      <c r="AP27" s="371"/>
      <c r="AQ27" s="371"/>
      <c r="AR27" s="372"/>
      <c r="AS27" s="370">
        <v>2786</v>
      </c>
      <c r="AT27" s="371"/>
      <c r="AU27" s="371"/>
      <c r="AV27" s="371"/>
      <c r="AW27" s="371"/>
      <c r="AX27" s="430"/>
      <c r="AY27" s="454" t="s">
        <v>184</v>
      </c>
      <c r="AZ27" s="455"/>
      <c r="BA27" s="455"/>
      <c r="BB27" s="455"/>
      <c r="BC27" s="455"/>
      <c r="BD27" s="455"/>
      <c r="BE27" s="455"/>
      <c r="BF27" s="455"/>
      <c r="BG27" s="455"/>
      <c r="BH27" s="455"/>
      <c r="BI27" s="455"/>
      <c r="BJ27" s="455"/>
      <c r="BK27" s="455"/>
      <c r="BL27" s="455"/>
      <c r="BM27" s="456"/>
      <c r="BN27" s="451">
        <v>373349</v>
      </c>
      <c r="BO27" s="452"/>
      <c r="BP27" s="452"/>
      <c r="BQ27" s="452"/>
      <c r="BR27" s="452"/>
      <c r="BS27" s="452"/>
      <c r="BT27" s="452"/>
      <c r="BU27" s="453"/>
      <c r="BV27" s="451">
        <v>373204</v>
      </c>
      <c r="BW27" s="452"/>
      <c r="BX27" s="452"/>
      <c r="BY27" s="452"/>
      <c r="BZ27" s="452"/>
      <c r="CA27" s="452"/>
      <c r="CB27" s="452"/>
      <c r="CC27" s="453"/>
      <c r="CD27" s="194"/>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9"/>
      <c r="B28" s="396"/>
      <c r="C28" s="397"/>
      <c r="D28" s="398"/>
      <c r="E28" s="373" t="s">
        <v>185</v>
      </c>
      <c r="F28" s="374"/>
      <c r="G28" s="374"/>
      <c r="H28" s="374"/>
      <c r="I28" s="374"/>
      <c r="J28" s="374"/>
      <c r="K28" s="375"/>
      <c r="L28" s="370">
        <v>1</v>
      </c>
      <c r="M28" s="371"/>
      <c r="N28" s="371"/>
      <c r="O28" s="371"/>
      <c r="P28" s="372"/>
      <c r="Q28" s="370">
        <v>3570</v>
      </c>
      <c r="R28" s="371"/>
      <c r="S28" s="371"/>
      <c r="T28" s="371"/>
      <c r="U28" s="371"/>
      <c r="V28" s="372"/>
      <c r="W28" s="460"/>
      <c r="X28" s="397"/>
      <c r="Y28" s="398"/>
      <c r="Z28" s="373" t="s">
        <v>186</v>
      </c>
      <c r="AA28" s="374"/>
      <c r="AB28" s="374"/>
      <c r="AC28" s="374"/>
      <c r="AD28" s="374"/>
      <c r="AE28" s="374"/>
      <c r="AF28" s="374"/>
      <c r="AG28" s="375"/>
      <c r="AH28" s="370" t="s">
        <v>187</v>
      </c>
      <c r="AI28" s="371"/>
      <c r="AJ28" s="371"/>
      <c r="AK28" s="371"/>
      <c r="AL28" s="372"/>
      <c r="AM28" s="370" t="s">
        <v>181</v>
      </c>
      <c r="AN28" s="371"/>
      <c r="AO28" s="371"/>
      <c r="AP28" s="371"/>
      <c r="AQ28" s="371"/>
      <c r="AR28" s="372"/>
      <c r="AS28" s="370" t="s">
        <v>188</v>
      </c>
      <c r="AT28" s="371"/>
      <c r="AU28" s="371"/>
      <c r="AV28" s="371"/>
      <c r="AW28" s="371"/>
      <c r="AX28" s="430"/>
      <c r="AY28" s="434" t="s">
        <v>189</v>
      </c>
      <c r="AZ28" s="435"/>
      <c r="BA28" s="435"/>
      <c r="BB28" s="436"/>
      <c r="BC28" s="443" t="s">
        <v>50</v>
      </c>
      <c r="BD28" s="444"/>
      <c r="BE28" s="444"/>
      <c r="BF28" s="444"/>
      <c r="BG28" s="444"/>
      <c r="BH28" s="444"/>
      <c r="BI28" s="444"/>
      <c r="BJ28" s="444"/>
      <c r="BK28" s="444"/>
      <c r="BL28" s="444"/>
      <c r="BM28" s="445"/>
      <c r="BN28" s="446">
        <v>1721341</v>
      </c>
      <c r="BO28" s="447"/>
      <c r="BP28" s="447"/>
      <c r="BQ28" s="447"/>
      <c r="BR28" s="447"/>
      <c r="BS28" s="447"/>
      <c r="BT28" s="447"/>
      <c r="BU28" s="448"/>
      <c r="BV28" s="446">
        <v>1512051</v>
      </c>
      <c r="BW28" s="447"/>
      <c r="BX28" s="447"/>
      <c r="BY28" s="447"/>
      <c r="BZ28" s="447"/>
      <c r="CA28" s="447"/>
      <c r="CB28" s="447"/>
      <c r="CC28" s="448"/>
      <c r="CD28" s="192"/>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9"/>
      <c r="B29" s="396"/>
      <c r="C29" s="397"/>
      <c r="D29" s="398"/>
      <c r="E29" s="373" t="s">
        <v>190</v>
      </c>
      <c r="F29" s="374"/>
      <c r="G29" s="374"/>
      <c r="H29" s="374"/>
      <c r="I29" s="374"/>
      <c r="J29" s="374"/>
      <c r="K29" s="375"/>
      <c r="L29" s="370">
        <v>16</v>
      </c>
      <c r="M29" s="371"/>
      <c r="N29" s="371"/>
      <c r="O29" s="371"/>
      <c r="P29" s="372"/>
      <c r="Q29" s="370">
        <v>3420</v>
      </c>
      <c r="R29" s="371"/>
      <c r="S29" s="371"/>
      <c r="T29" s="371"/>
      <c r="U29" s="371"/>
      <c r="V29" s="372"/>
      <c r="W29" s="461"/>
      <c r="X29" s="462"/>
      <c r="Y29" s="463"/>
      <c r="Z29" s="373" t="s">
        <v>191</v>
      </c>
      <c r="AA29" s="374"/>
      <c r="AB29" s="374"/>
      <c r="AC29" s="374"/>
      <c r="AD29" s="374"/>
      <c r="AE29" s="374"/>
      <c r="AF29" s="374"/>
      <c r="AG29" s="375"/>
      <c r="AH29" s="370">
        <v>455</v>
      </c>
      <c r="AI29" s="371"/>
      <c r="AJ29" s="371"/>
      <c r="AK29" s="371"/>
      <c r="AL29" s="372"/>
      <c r="AM29" s="370">
        <v>1399041</v>
      </c>
      <c r="AN29" s="371"/>
      <c r="AO29" s="371"/>
      <c r="AP29" s="371"/>
      <c r="AQ29" s="371"/>
      <c r="AR29" s="372"/>
      <c r="AS29" s="370">
        <v>3075</v>
      </c>
      <c r="AT29" s="371"/>
      <c r="AU29" s="371"/>
      <c r="AV29" s="371"/>
      <c r="AW29" s="371"/>
      <c r="AX29" s="430"/>
      <c r="AY29" s="437"/>
      <c r="AZ29" s="438"/>
      <c r="BA29" s="438"/>
      <c r="BB29" s="439"/>
      <c r="BC29" s="431" t="s">
        <v>192</v>
      </c>
      <c r="BD29" s="432"/>
      <c r="BE29" s="432"/>
      <c r="BF29" s="432"/>
      <c r="BG29" s="432"/>
      <c r="BH29" s="432"/>
      <c r="BI29" s="432"/>
      <c r="BJ29" s="432"/>
      <c r="BK29" s="432"/>
      <c r="BL29" s="432"/>
      <c r="BM29" s="433"/>
      <c r="BN29" s="417">
        <v>1636955</v>
      </c>
      <c r="BO29" s="418"/>
      <c r="BP29" s="418"/>
      <c r="BQ29" s="418"/>
      <c r="BR29" s="418"/>
      <c r="BS29" s="418"/>
      <c r="BT29" s="418"/>
      <c r="BU29" s="419"/>
      <c r="BV29" s="417">
        <v>1843253</v>
      </c>
      <c r="BW29" s="418"/>
      <c r="BX29" s="418"/>
      <c r="BY29" s="418"/>
      <c r="BZ29" s="418"/>
      <c r="CA29" s="418"/>
      <c r="CB29" s="418"/>
      <c r="CC29" s="419"/>
      <c r="CD29" s="194"/>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9"/>
      <c r="B30" s="399"/>
      <c r="C30" s="400"/>
      <c r="D30" s="401"/>
      <c r="E30" s="378"/>
      <c r="F30" s="379"/>
      <c r="G30" s="379"/>
      <c r="H30" s="379"/>
      <c r="I30" s="379"/>
      <c r="J30" s="379"/>
      <c r="K30" s="380"/>
      <c r="L30" s="381"/>
      <c r="M30" s="382"/>
      <c r="N30" s="382"/>
      <c r="O30" s="382"/>
      <c r="P30" s="383"/>
      <c r="Q30" s="381"/>
      <c r="R30" s="382"/>
      <c r="S30" s="382"/>
      <c r="T30" s="382"/>
      <c r="U30" s="382"/>
      <c r="V30" s="383"/>
      <c r="W30" s="384" t="s">
        <v>193</v>
      </c>
      <c r="X30" s="385"/>
      <c r="Y30" s="385"/>
      <c r="Z30" s="385"/>
      <c r="AA30" s="385"/>
      <c r="AB30" s="385"/>
      <c r="AC30" s="385"/>
      <c r="AD30" s="385"/>
      <c r="AE30" s="385"/>
      <c r="AF30" s="385"/>
      <c r="AG30" s="386"/>
      <c r="AH30" s="387">
        <v>98</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52</v>
      </c>
      <c r="BD30" s="391"/>
      <c r="BE30" s="391"/>
      <c r="BF30" s="391"/>
      <c r="BG30" s="391"/>
      <c r="BH30" s="391"/>
      <c r="BI30" s="391"/>
      <c r="BJ30" s="391"/>
      <c r="BK30" s="391"/>
      <c r="BL30" s="391"/>
      <c r="BM30" s="392"/>
      <c r="BN30" s="451">
        <v>4808554</v>
      </c>
      <c r="BO30" s="452"/>
      <c r="BP30" s="452"/>
      <c r="BQ30" s="452"/>
      <c r="BR30" s="452"/>
      <c r="BS30" s="452"/>
      <c r="BT30" s="452"/>
      <c r="BU30" s="453"/>
      <c r="BV30" s="451">
        <v>4906512</v>
      </c>
      <c r="BW30" s="452"/>
      <c r="BX30" s="452"/>
      <c r="BY30" s="452"/>
      <c r="BZ30" s="452"/>
      <c r="CA30" s="452"/>
      <c r="CB30" s="452"/>
      <c r="CC30" s="453"/>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376" t="s">
        <v>194</v>
      </c>
      <c r="D32" s="376"/>
      <c r="E32" s="376"/>
      <c r="F32" s="376"/>
      <c r="G32" s="376"/>
      <c r="H32" s="376"/>
      <c r="I32" s="376"/>
      <c r="J32" s="376"/>
      <c r="K32" s="376"/>
      <c r="L32" s="376"/>
      <c r="M32" s="376"/>
      <c r="N32" s="376"/>
      <c r="O32" s="376"/>
      <c r="P32" s="376"/>
      <c r="Q32" s="376"/>
      <c r="R32" s="376"/>
      <c r="S32" s="376"/>
      <c r="U32" s="377" t="s">
        <v>195</v>
      </c>
      <c r="V32" s="377"/>
      <c r="W32" s="377"/>
      <c r="X32" s="377"/>
      <c r="Y32" s="377"/>
      <c r="Z32" s="377"/>
      <c r="AA32" s="377"/>
      <c r="AB32" s="377"/>
      <c r="AC32" s="377"/>
      <c r="AD32" s="377"/>
      <c r="AE32" s="377"/>
      <c r="AF32" s="377"/>
      <c r="AG32" s="377"/>
      <c r="AH32" s="377"/>
      <c r="AI32" s="377"/>
      <c r="AJ32" s="377"/>
      <c r="AK32" s="377"/>
      <c r="AM32" s="377" t="s">
        <v>196</v>
      </c>
      <c r="AN32" s="377"/>
      <c r="AO32" s="377"/>
      <c r="AP32" s="377"/>
      <c r="AQ32" s="377"/>
      <c r="AR32" s="377"/>
      <c r="AS32" s="377"/>
      <c r="AT32" s="377"/>
      <c r="AU32" s="377"/>
      <c r="AV32" s="377"/>
      <c r="AW32" s="377"/>
      <c r="AX32" s="377"/>
      <c r="AY32" s="377"/>
      <c r="AZ32" s="377"/>
      <c r="BA32" s="377"/>
      <c r="BB32" s="377"/>
      <c r="BC32" s="377"/>
      <c r="BE32" s="377" t="s">
        <v>197</v>
      </c>
      <c r="BF32" s="377"/>
      <c r="BG32" s="377"/>
      <c r="BH32" s="377"/>
      <c r="BI32" s="377"/>
      <c r="BJ32" s="377"/>
      <c r="BK32" s="377"/>
      <c r="BL32" s="377"/>
      <c r="BM32" s="377"/>
      <c r="BN32" s="377"/>
      <c r="BO32" s="377"/>
      <c r="BP32" s="377"/>
      <c r="BQ32" s="377"/>
      <c r="BR32" s="377"/>
      <c r="BS32" s="377"/>
      <c r="BT32" s="377"/>
      <c r="BU32" s="377"/>
      <c r="BW32" s="377" t="s">
        <v>198</v>
      </c>
      <c r="BX32" s="377"/>
      <c r="BY32" s="377"/>
      <c r="BZ32" s="377"/>
      <c r="CA32" s="377"/>
      <c r="CB32" s="377"/>
      <c r="CC32" s="377"/>
      <c r="CD32" s="377"/>
      <c r="CE32" s="377"/>
      <c r="CF32" s="377"/>
      <c r="CG32" s="377"/>
      <c r="CH32" s="377"/>
      <c r="CI32" s="377"/>
      <c r="CJ32" s="377"/>
      <c r="CK32" s="377"/>
      <c r="CL32" s="377"/>
      <c r="CM32" s="377"/>
      <c r="CO32" s="377" t="s">
        <v>199</v>
      </c>
      <c r="CP32" s="377"/>
      <c r="CQ32" s="377"/>
      <c r="CR32" s="377"/>
      <c r="CS32" s="377"/>
      <c r="CT32" s="377"/>
      <c r="CU32" s="377"/>
      <c r="CV32" s="377"/>
      <c r="CW32" s="377"/>
      <c r="CX32" s="377"/>
      <c r="CY32" s="377"/>
      <c r="CZ32" s="377"/>
      <c r="DA32" s="377"/>
      <c r="DB32" s="377"/>
      <c r="DC32" s="377"/>
      <c r="DD32" s="377"/>
      <c r="DE32" s="377"/>
      <c r="DI32" s="202"/>
    </row>
    <row r="33" spans="1:113" ht="13.5" customHeight="1" x14ac:dyDescent="0.15">
      <c r="A33" s="179"/>
      <c r="B33" s="203"/>
      <c r="C33" s="369" t="s">
        <v>200</v>
      </c>
      <c r="D33" s="369"/>
      <c r="E33" s="368" t="s">
        <v>201</v>
      </c>
      <c r="F33" s="368"/>
      <c r="G33" s="368"/>
      <c r="H33" s="368"/>
      <c r="I33" s="368"/>
      <c r="J33" s="368"/>
      <c r="K33" s="368"/>
      <c r="L33" s="368"/>
      <c r="M33" s="368"/>
      <c r="N33" s="368"/>
      <c r="O33" s="368"/>
      <c r="P33" s="368"/>
      <c r="Q33" s="368"/>
      <c r="R33" s="368"/>
      <c r="S33" s="368"/>
      <c r="T33" s="204"/>
      <c r="U33" s="369" t="s">
        <v>202</v>
      </c>
      <c r="V33" s="369"/>
      <c r="W33" s="368" t="s">
        <v>203</v>
      </c>
      <c r="X33" s="368"/>
      <c r="Y33" s="368"/>
      <c r="Z33" s="368"/>
      <c r="AA33" s="368"/>
      <c r="AB33" s="368"/>
      <c r="AC33" s="368"/>
      <c r="AD33" s="368"/>
      <c r="AE33" s="368"/>
      <c r="AF33" s="368"/>
      <c r="AG33" s="368"/>
      <c r="AH33" s="368"/>
      <c r="AI33" s="368"/>
      <c r="AJ33" s="368"/>
      <c r="AK33" s="368"/>
      <c r="AL33" s="204"/>
      <c r="AM33" s="369" t="s">
        <v>204</v>
      </c>
      <c r="AN33" s="369"/>
      <c r="AO33" s="368" t="s">
        <v>205</v>
      </c>
      <c r="AP33" s="368"/>
      <c r="AQ33" s="368"/>
      <c r="AR33" s="368"/>
      <c r="AS33" s="368"/>
      <c r="AT33" s="368"/>
      <c r="AU33" s="368"/>
      <c r="AV33" s="368"/>
      <c r="AW33" s="368"/>
      <c r="AX33" s="368"/>
      <c r="AY33" s="368"/>
      <c r="AZ33" s="368"/>
      <c r="BA33" s="368"/>
      <c r="BB33" s="368"/>
      <c r="BC33" s="368"/>
      <c r="BD33" s="205"/>
      <c r="BE33" s="368" t="s">
        <v>206</v>
      </c>
      <c r="BF33" s="368"/>
      <c r="BG33" s="368" t="s">
        <v>207</v>
      </c>
      <c r="BH33" s="368"/>
      <c r="BI33" s="368"/>
      <c r="BJ33" s="368"/>
      <c r="BK33" s="368"/>
      <c r="BL33" s="368"/>
      <c r="BM33" s="368"/>
      <c r="BN33" s="368"/>
      <c r="BO33" s="368"/>
      <c r="BP33" s="368"/>
      <c r="BQ33" s="368"/>
      <c r="BR33" s="368"/>
      <c r="BS33" s="368"/>
      <c r="BT33" s="368"/>
      <c r="BU33" s="368"/>
      <c r="BV33" s="205"/>
      <c r="BW33" s="369" t="s">
        <v>206</v>
      </c>
      <c r="BX33" s="369"/>
      <c r="BY33" s="368" t="s">
        <v>208</v>
      </c>
      <c r="BZ33" s="368"/>
      <c r="CA33" s="368"/>
      <c r="CB33" s="368"/>
      <c r="CC33" s="368"/>
      <c r="CD33" s="368"/>
      <c r="CE33" s="368"/>
      <c r="CF33" s="368"/>
      <c r="CG33" s="368"/>
      <c r="CH33" s="368"/>
      <c r="CI33" s="368"/>
      <c r="CJ33" s="368"/>
      <c r="CK33" s="368"/>
      <c r="CL33" s="368"/>
      <c r="CM33" s="368"/>
      <c r="CN33" s="204"/>
      <c r="CO33" s="369" t="s">
        <v>204</v>
      </c>
      <c r="CP33" s="369"/>
      <c r="CQ33" s="368" t="s">
        <v>209</v>
      </c>
      <c r="CR33" s="368"/>
      <c r="CS33" s="368"/>
      <c r="CT33" s="368"/>
      <c r="CU33" s="368"/>
      <c r="CV33" s="368"/>
      <c r="CW33" s="368"/>
      <c r="CX33" s="368"/>
      <c r="CY33" s="368"/>
      <c r="CZ33" s="368"/>
      <c r="DA33" s="368"/>
      <c r="DB33" s="368"/>
      <c r="DC33" s="368"/>
      <c r="DD33" s="368"/>
      <c r="DE33" s="368"/>
      <c r="DF33" s="204"/>
      <c r="DG33" s="367" t="s">
        <v>210</v>
      </c>
      <c r="DH33" s="367"/>
      <c r="DI33" s="206"/>
    </row>
    <row r="34" spans="1:113" ht="32.25" customHeight="1" x14ac:dyDescent="0.15">
      <c r="A34" s="179"/>
      <c r="B34" s="203"/>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9"/>
      <c r="U34" s="365">
        <f>IF(W34="","",MAX(C34:D43)+1)</f>
        <v>5</v>
      </c>
      <c r="V34" s="365"/>
      <c r="W34" s="366" t="str">
        <f>IF('各会計、関係団体の財政状況及び健全化判断比率'!B28="","",'各会計、関係団体の財政状況及び健全化判断比率'!B28)</f>
        <v>高梁市国民健康保険特別会計</v>
      </c>
      <c r="X34" s="366"/>
      <c r="Y34" s="366"/>
      <c r="Z34" s="366"/>
      <c r="AA34" s="366"/>
      <c r="AB34" s="366"/>
      <c r="AC34" s="366"/>
      <c r="AD34" s="366"/>
      <c r="AE34" s="366"/>
      <c r="AF34" s="366"/>
      <c r="AG34" s="366"/>
      <c r="AH34" s="366"/>
      <c r="AI34" s="366"/>
      <c r="AJ34" s="366"/>
      <c r="AK34" s="366"/>
      <c r="AL34" s="179"/>
      <c r="AM34" s="365">
        <f>IF(AO34="","",MAX(C34:D43,U34:V43)+1)</f>
        <v>9</v>
      </c>
      <c r="AN34" s="365"/>
      <c r="AO34" s="366" t="str">
        <f>IF('各会計、関係団体の財政状況及び健全化判断比率'!B32="","",'各会計、関係団体の財政状況及び健全化判断比率'!B32)</f>
        <v>高梁市水道事業特別会計</v>
      </c>
      <c r="AP34" s="366"/>
      <c r="AQ34" s="366"/>
      <c r="AR34" s="366"/>
      <c r="AS34" s="366"/>
      <c r="AT34" s="366"/>
      <c r="AU34" s="366"/>
      <c r="AV34" s="366"/>
      <c r="AW34" s="366"/>
      <c r="AX34" s="366"/>
      <c r="AY34" s="366"/>
      <c r="AZ34" s="366"/>
      <c r="BA34" s="366"/>
      <c r="BB34" s="366"/>
      <c r="BC34" s="366"/>
      <c r="BD34" s="179"/>
      <c r="BE34" s="365">
        <f>IF(BG34="","",MAX(C34:D43,U34:V43,AM34:AN43)+1)</f>
        <v>12</v>
      </c>
      <c r="BF34" s="365"/>
      <c r="BG34" s="366" t="str">
        <f>IF('各会計、関係団体の財政状況及び健全化判断比率'!B35="","",'各会計、関係団体の財政状況及び健全化判断比率'!B35)</f>
        <v>高梁市地域開発事業特別会計</v>
      </c>
      <c r="BH34" s="366"/>
      <c r="BI34" s="366"/>
      <c r="BJ34" s="366"/>
      <c r="BK34" s="366"/>
      <c r="BL34" s="366"/>
      <c r="BM34" s="366"/>
      <c r="BN34" s="366"/>
      <c r="BO34" s="366"/>
      <c r="BP34" s="366"/>
      <c r="BQ34" s="366"/>
      <c r="BR34" s="366"/>
      <c r="BS34" s="366"/>
      <c r="BT34" s="366"/>
      <c r="BU34" s="366"/>
      <c r="BV34" s="179"/>
      <c r="BW34" s="365">
        <f>IF(BY34="","",MAX(C34:D43,U34:V43,AM34:AN43,BE34:BF43)+1)</f>
        <v>13</v>
      </c>
      <c r="BX34" s="365"/>
      <c r="BY34" s="366" t="str">
        <f>IF('各会計、関係団体の財政状況及び健全化判断比率'!B68="","",'各会計、関係団体の財政状況及び健全化判断比率'!B68)</f>
        <v>高梁地域事務組合</v>
      </c>
      <c r="BZ34" s="366"/>
      <c r="CA34" s="366"/>
      <c r="CB34" s="366"/>
      <c r="CC34" s="366"/>
      <c r="CD34" s="366"/>
      <c r="CE34" s="366"/>
      <c r="CF34" s="366"/>
      <c r="CG34" s="366"/>
      <c r="CH34" s="366"/>
      <c r="CI34" s="366"/>
      <c r="CJ34" s="366"/>
      <c r="CK34" s="366"/>
      <c r="CL34" s="366"/>
      <c r="CM34" s="366"/>
      <c r="CN34" s="179"/>
      <c r="CO34" s="365">
        <f>IF(CQ34="","",MAX(C34:D43,U34:V43,AM34:AN43,BE34:BF43,BW34:BX43)+1)</f>
        <v>21</v>
      </c>
      <c r="CP34" s="365"/>
      <c r="CQ34" s="366" t="str">
        <f>IF('各会計、関係団体の財政状況及び健全化判断比率'!BS7="","",'各会計、関係団体の財政状況及び健全化判断比率'!BS7)</f>
        <v>成羽町美術振興財団</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6"/>
    </row>
    <row r="35" spans="1:113" ht="32.25" customHeight="1" x14ac:dyDescent="0.15">
      <c r="A35" s="179"/>
      <c r="B35" s="203"/>
      <c r="C35" s="365">
        <f>IF(E35="","",C34+1)</f>
        <v>2</v>
      </c>
      <c r="D35" s="365"/>
      <c r="E35" s="366" t="str">
        <f>IF('各会計、関係団体の財政状況及び健全化判断比率'!B8="","",'各会計、関係団体の財政状況及び健全化判断比率'!B8)</f>
        <v>高梁市へき地診療所特別会計</v>
      </c>
      <c r="F35" s="366"/>
      <c r="G35" s="366"/>
      <c r="H35" s="366"/>
      <c r="I35" s="366"/>
      <c r="J35" s="366"/>
      <c r="K35" s="366"/>
      <c r="L35" s="366"/>
      <c r="M35" s="366"/>
      <c r="N35" s="366"/>
      <c r="O35" s="366"/>
      <c r="P35" s="366"/>
      <c r="Q35" s="366"/>
      <c r="R35" s="366"/>
      <c r="S35" s="366"/>
      <c r="T35" s="179"/>
      <c r="U35" s="365">
        <f>IF(W35="","",U34+1)</f>
        <v>6</v>
      </c>
      <c r="V35" s="365"/>
      <c r="W35" s="366" t="str">
        <f>IF('各会計、関係団体の財政状況及び健全化判断比率'!B29="","",'各会計、関係団体の財政状況及び健全化判断比率'!B29)</f>
        <v>高梁市後期高齢者医療特別会計</v>
      </c>
      <c r="X35" s="366"/>
      <c r="Y35" s="366"/>
      <c r="Z35" s="366"/>
      <c r="AA35" s="366"/>
      <c r="AB35" s="366"/>
      <c r="AC35" s="366"/>
      <c r="AD35" s="366"/>
      <c r="AE35" s="366"/>
      <c r="AF35" s="366"/>
      <c r="AG35" s="366"/>
      <c r="AH35" s="366"/>
      <c r="AI35" s="366"/>
      <c r="AJ35" s="366"/>
      <c r="AK35" s="366"/>
      <c r="AL35" s="179"/>
      <c r="AM35" s="365">
        <f t="shared" ref="AM35:AM43" si="0">IF(AO35="","",AM34+1)</f>
        <v>10</v>
      </c>
      <c r="AN35" s="365"/>
      <c r="AO35" s="366" t="str">
        <f>IF('各会計、関係団体の財政状況及び健全化判断比率'!B33="","",'各会計、関係団体の財政状況及び健全化判断比率'!B33)</f>
        <v>高梁市国民健康保険成羽病院事業会計</v>
      </c>
      <c r="AP35" s="366"/>
      <c r="AQ35" s="366"/>
      <c r="AR35" s="366"/>
      <c r="AS35" s="366"/>
      <c r="AT35" s="366"/>
      <c r="AU35" s="366"/>
      <c r="AV35" s="366"/>
      <c r="AW35" s="366"/>
      <c r="AX35" s="366"/>
      <c r="AY35" s="366"/>
      <c r="AZ35" s="366"/>
      <c r="BA35" s="366"/>
      <c r="BB35" s="366"/>
      <c r="BC35" s="366"/>
      <c r="BD35" s="179"/>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9"/>
      <c r="BW35" s="365">
        <f t="shared" ref="BW35:BW43" si="2">IF(BY35="","",BW34+1)</f>
        <v>14</v>
      </c>
      <c r="BX35" s="365"/>
      <c r="BY35" s="366" t="str">
        <f>IF('各会計、関係団体の財政状況及び健全化判断比率'!B69="","",'各会計、関係団体の財政状況及び健全化判断比率'!B69)</f>
        <v>岡山県広域水道企業団</v>
      </c>
      <c r="BZ35" s="366"/>
      <c r="CA35" s="366"/>
      <c r="CB35" s="366"/>
      <c r="CC35" s="366"/>
      <c r="CD35" s="366"/>
      <c r="CE35" s="366"/>
      <c r="CF35" s="366"/>
      <c r="CG35" s="366"/>
      <c r="CH35" s="366"/>
      <c r="CI35" s="366"/>
      <c r="CJ35" s="366"/>
      <c r="CK35" s="366"/>
      <c r="CL35" s="366"/>
      <c r="CM35" s="366"/>
      <c r="CN35" s="179"/>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6"/>
    </row>
    <row r="36" spans="1:113" ht="32.25" customHeight="1" x14ac:dyDescent="0.15">
      <c r="A36" s="179"/>
      <c r="B36" s="203"/>
      <c r="C36" s="365">
        <f>IF(E36="","",C35+1)</f>
        <v>3</v>
      </c>
      <c r="D36" s="365"/>
      <c r="E36" s="366" t="str">
        <f>IF('各会計、関係団体の財政状況及び健全化判断比率'!B9="","",'各会計、関係団体の財政状況及び健全化判断比率'!B9)</f>
        <v>高梁市養護老人ホーム特別会計</v>
      </c>
      <c r="F36" s="366"/>
      <c r="G36" s="366"/>
      <c r="H36" s="366"/>
      <c r="I36" s="366"/>
      <c r="J36" s="366"/>
      <c r="K36" s="366"/>
      <c r="L36" s="366"/>
      <c r="M36" s="366"/>
      <c r="N36" s="366"/>
      <c r="O36" s="366"/>
      <c r="P36" s="366"/>
      <c r="Q36" s="366"/>
      <c r="R36" s="366"/>
      <c r="S36" s="366"/>
      <c r="T36" s="179"/>
      <c r="U36" s="365">
        <f t="shared" ref="U36:U43" si="4">IF(W36="","",U35+1)</f>
        <v>7</v>
      </c>
      <c r="V36" s="365"/>
      <c r="W36" s="366" t="str">
        <f>IF('各会計、関係団体の財政状況及び健全化判断比率'!B30="","",'各会計、関係団体の財政状況及び健全化判断比率'!B30)</f>
        <v>高梁市介護保険特別会計</v>
      </c>
      <c r="X36" s="366"/>
      <c r="Y36" s="366"/>
      <c r="Z36" s="366"/>
      <c r="AA36" s="366"/>
      <c r="AB36" s="366"/>
      <c r="AC36" s="366"/>
      <c r="AD36" s="366"/>
      <c r="AE36" s="366"/>
      <c r="AF36" s="366"/>
      <c r="AG36" s="366"/>
      <c r="AH36" s="366"/>
      <c r="AI36" s="366"/>
      <c r="AJ36" s="366"/>
      <c r="AK36" s="366"/>
      <c r="AL36" s="179"/>
      <c r="AM36" s="365">
        <f t="shared" si="0"/>
        <v>11</v>
      </c>
      <c r="AN36" s="365"/>
      <c r="AO36" s="366" t="str">
        <f>IF('各会計、関係団体の財政状況及び健全化判断比率'!B34="","",'各会計、関係団体の財政状況及び健全化判断比率'!B34)</f>
        <v>高梁市下水道事業特別会計</v>
      </c>
      <c r="AP36" s="366"/>
      <c r="AQ36" s="366"/>
      <c r="AR36" s="366"/>
      <c r="AS36" s="366"/>
      <c r="AT36" s="366"/>
      <c r="AU36" s="366"/>
      <c r="AV36" s="366"/>
      <c r="AW36" s="366"/>
      <c r="AX36" s="366"/>
      <c r="AY36" s="366"/>
      <c r="AZ36" s="366"/>
      <c r="BA36" s="366"/>
      <c r="BB36" s="366"/>
      <c r="BC36" s="366"/>
      <c r="BD36" s="179"/>
      <c r="BE36" s="365" t="str">
        <f t="shared" si="1"/>
        <v/>
      </c>
      <c r="BF36" s="365"/>
      <c r="BG36" s="366"/>
      <c r="BH36" s="366"/>
      <c r="BI36" s="366"/>
      <c r="BJ36" s="366"/>
      <c r="BK36" s="366"/>
      <c r="BL36" s="366"/>
      <c r="BM36" s="366"/>
      <c r="BN36" s="366"/>
      <c r="BO36" s="366"/>
      <c r="BP36" s="366"/>
      <c r="BQ36" s="366"/>
      <c r="BR36" s="366"/>
      <c r="BS36" s="366"/>
      <c r="BT36" s="366"/>
      <c r="BU36" s="366"/>
      <c r="BV36" s="179"/>
      <c r="BW36" s="365">
        <f t="shared" si="2"/>
        <v>15</v>
      </c>
      <c r="BX36" s="365"/>
      <c r="BY36" s="366" t="str">
        <f>IF('各会計、関係団体の財政状況及び健全化判断比率'!B70="","",'各会計、関係団体の財政状況及び健全化判断比率'!B70)</f>
        <v>岡山県後期高齢者医療広域連合一般会計</v>
      </c>
      <c r="BZ36" s="366"/>
      <c r="CA36" s="366"/>
      <c r="CB36" s="366"/>
      <c r="CC36" s="366"/>
      <c r="CD36" s="366"/>
      <c r="CE36" s="366"/>
      <c r="CF36" s="366"/>
      <c r="CG36" s="366"/>
      <c r="CH36" s="366"/>
      <c r="CI36" s="366"/>
      <c r="CJ36" s="366"/>
      <c r="CK36" s="366"/>
      <c r="CL36" s="366"/>
      <c r="CM36" s="366"/>
      <c r="CN36" s="179"/>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6"/>
    </row>
    <row r="37" spans="1:113" ht="32.25" customHeight="1" x14ac:dyDescent="0.15">
      <c r="A37" s="179"/>
      <c r="B37" s="203"/>
      <c r="C37" s="365">
        <f>IF(E37="","",C36+1)</f>
        <v>4</v>
      </c>
      <c r="D37" s="365"/>
      <c r="E37" s="366" t="str">
        <f>IF('各会計、関係団体の財政状況及び健全化判断比率'!B10="","",'各会計、関係団体の財政状況及び健全化判断比率'!B10)</f>
        <v>高梁市畑地かんがい事業特別会計</v>
      </c>
      <c r="F37" s="366"/>
      <c r="G37" s="366"/>
      <c r="H37" s="366"/>
      <c r="I37" s="366"/>
      <c r="J37" s="366"/>
      <c r="K37" s="366"/>
      <c r="L37" s="366"/>
      <c r="M37" s="366"/>
      <c r="N37" s="366"/>
      <c r="O37" s="366"/>
      <c r="P37" s="366"/>
      <c r="Q37" s="366"/>
      <c r="R37" s="366"/>
      <c r="S37" s="366"/>
      <c r="T37" s="179"/>
      <c r="U37" s="365">
        <f t="shared" si="4"/>
        <v>8</v>
      </c>
      <c r="V37" s="365"/>
      <c r="W37" s="366" t="str">
        <f>IF('各会計、関係団体の財政状況及び健全化判断比率'!B31="","",'各会計、関係団体の財政状況及び健全化判断比率'!B31)</f>
        <v>高梁市特別養護老人ホーム特別会計</v>
      </c>
      <c r="X37" s="366"/>
      <c r="Y37" s="366"/>
      <c r="Z37" s="366"/>
      <c r="AA37" s="366"/>
      <c r="AB37" s="366"/>
      <c r="AC37" s="366"/>
      <c r="AD37" s="366"/>
      <c r="AE37" s="366"/>
      <c r="AF37" s="366"/>
      <c r="AG37" s="366"/>
      <c r="AH37" s="366"/>
      <c r="AI37" s="366"/>
      <c r="AJ37" s="366"/>
      <c r="AK37" s="366"/>
      <c r="AL37" s="179"/>
      <c r="AM37" s="365" t="str">
        <f t="shared" si="0"/>
        <v/>
      </c>
      <c r="AN37" s="365"/>
      <c r="AO37" s="366"/>
      <c r="AP37" s="366"/>
      <c r="AQ37" s="366"/>
      <c r="AR37" s="366"/>
      <c r="AS37" s="366"/>
      <c r="AT37" s="366"/>
      <c r="AU37" s="366"/>
      <c r="AV37" s="366"/>
      <c r="AW37" s="366"/>
      <c r="AX37" s="366"/>
      <c r="AY37" s="366"/>
      <c r="AZ37" s="366"/>
      <c r="BA37" s="366"/>
      <c r="BB37" s="366"/>
      <c r="BC37" s="366"/>
      <c r="BD37" s="179"/>
      <c r="BE37" s="365" t="str">
        <f t="shared" si="1"/>
        <v/>
      </c>
      <c r="BF37" s="365"/>
      <c r="BG37" s="366"/>
      <c r="BH37" s="366"/>
      <c r="BI37" s="366"/>
      <c r="BJ37" s="366"/>
      <c r="BK37" s="366"/>
      <c r="BL37" s="366"/>
      <c r="BM37" s="366"/>
      <c r="BN37" s="366"/>
      <c r="BO37" s="366"/>
      <c r="BP37" s="366"/>
      <c r="BQ37" s="366"/>
      <c r="BR37" s="366"/>
      <c r="BS37" s="366"/>
      <c r="BT37" s="366"/>
      <c r="BU37" s="366"/>
      <c r="BV37" s="179"/>
      <c r="BW37" s="365">
        <f t="shared" si="2"/>
        <v>16</v>
      </c>
      <c r="BX37" s="365"/>
      <c r="BY37" s="366" t="str">
        <f>IF('各会計、関係団体の財政状況及び健全化判断比率'!B71="","",'各会計、関係団体の財政状況及び健全化判断比率'!B71)</f>
        <v>岡山県後期高齢者医療広域連合特別会計</v>
      </c>
      <c r="BZ37" s="366"/>
      <c r="CA37" s="366"/>
      <c r="CB37" s="366"/>
      <c r="CC37" s="366"/>
      <c r="CD37" s="366"/>
      <c r="CE37" s="366"/>
      <c r="CF37" s="366"/>
      <c r="CG37" s="366"/>
      <c r="CH37" s="366"/>
      <c r="CI37" s="366"/>
      <c r="CJ37" s="366"/>
      <c r="CK37" s="366"/>
      <c r="CL37" s="366"/>
      <c r="CM37" s="366"/>
      <c r="CN37" s="179"/>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6"/>
    </row>
    <row r="38" spans="1:113" ht="32.25" customHeight="1" x14ac:dyDescent="0.15">
      <c r="A38" s="179"/>
      <c r="B38" s="203"/>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9"/>
      <c r="U38" s="365" t="str">
        <f t="shared" si="4"/>
        <v/>
      </c>
      <c r="V38" s="365"/>
      <c r="W38" s="366"/>
      <c r="X38" s="366"/>
      <c r="Y38" s="366"/>
      <c r="Z38" s="366"/>
      <c r="AA38" s="366"/>
      <c r="AB38" s="366"/>
      <c r="AC38" s="366"/>
      <c r="AD38" s="366"/>
      <c r="AE38" s="366"/>
      <c r="AF38" s="366"/>
      <c r="AG38" s="366"/>
      <c r="AH38" s="366"/>
      <c r="AI38" s="366"/>
      <c r="AJ38" s="366"/>
      <c r="AK38" s="366"/>
      <c r="AL38" s="179"/>
      <c r="AM38" s="365" t="str">
        <f t="shared" si="0"/>
        <v/>
      </c>
      <c r="AN38" s="365"/>
      <c r="AO38" s="366"/>
      <c r="AP38" s="366"/>
      <c r="AQ38" s="366"/>
      <c r="AR38" s="366"/>
      <c r="AS38" s="366"/>
      <c r="AT38" s="366"/>
      <c r="AU38" s="366"/>
      <c r="AV38" s="366"/>
      <c r="AW38" s="366"/>
      <c r="AX38" s="366"/>
      <c r="AY38" s="366"/>
      <c r="AZ38" s="366"/>
      <c r="BA38" s="366"/>
      <c r="BB38" s="366"/>
      <c r="BC38" s="366"/>
      <c r="BD38" s="179"/>
      <c r="BE38" s="365" t="str">
        <f t="shared" si="1"/>
        <v/>
      </c>
      <c r="BF38" s="365"/>
      <c r="BG38" s="366"/>
      <c r="BH38" s="366"/>
      <c r="BI38" s="366"/>
      <c r="BJ38" s="366"/>
      <c r="BK38" s="366"/>
      <c r="BL38" s="366"/>
      <c r="BM38" s="366"/>
      <c r="BN38" s="366"/>
      <c r="BO38" s="366"/>
      <c r="BP38" s="366"/>
      <c r="BQ38" s="366"/>
      <c r="BR38" s="366"/>
      <c r="BS38" s="366"/>
      <c r="BT38" s="366"/>
      <c r="BU38" s="366"/>
      <c r="BV38" s="179"/>
      <c r="BW38" s="365">
        <f t="shared" si="2"/>
        <v>17</v>
      </c>
      <c r="BX38" s="365"/>
      <c r="BY38" s="366" t="str">
        <f>IF('各会計、関係団体の財政状況及び健全化判断比率'!B72="","",'各会計、関係団体の財政状況及び健全化判断比率'!B72)</f>
        <v>岡山県市町村総合事務組合一般会計</v>
      </c>
      <c r="BZ38" s="366"/>
      <c r="CA38" s="366"/>
      <c r="CB38" s="366"/>
      <c r="CC38" s="366"/>
      <c r="CD38" s="366"/>
      <c r="CE38" s="366"/>
      <c r="CF38" s="366"/>
      <c r="CG38" s="366"/>
      <c r="CH38" s="366"/>
      <c r="CI38" s="366"/>
      <c r="CJ38" s="366"/>
      <c r="CK38" s="366"/>
      <c r="CL38" s="366"/>
      <c r="CM38" s="366"/>
      <c r="CN38" s="179"/>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6"/>
    </row>
    <row r="39" spans="1:113" ht="32.25" customHeight="1" x14ac:dyDescent="0.15">
      <c r="A39" s="179"/>
      <c r="B39" s="203"/>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9"/>
      <c r="U39" s="365" t="str">
        <f t="shared" si="4"/>
        <v/>
      </c>
      <c r="V39" s="365"/>
      <c r="W39" s="366"/>
      <c r="X39" s="366"/>
      <c r="Y39" s="366"/>
      <c r="Z39" s="366"/>
      <c r="AA39" s="366"/>
      <c r="AB39" s="366"/>
      <c r="AC39" s="366"/>
      <c r="AD39" s="366"/>
      <c r="AE39" s="366"/>
      <c r="AF39" s="366"/>
      <c r="AG39" s="366"/>
      <c r="AH39" s="366"/>
      <c r="AI39" s="366"/>
      <c r="AJ39" s="366"/>
      <c r="AK39" s="366"/>
      <c r="AL39" s="179"/>
      <c r="AM39" s="365" t="str">
        <f t="shared" si="0"/>
        <v/>
      </c>
      <c r="AN39" s="365"/>
      <c r="AO39" s="366"/>
      <c r="AP39" s="366"/>
      <c r="AQ39" s="366"/>
      <c r="AR39" s="366"/>
      <c r="AS39" s="366"/>
      <c r="AT39" s="366"/>
      <c r="AU39" s="366"/>
      <c r="AV39" s="366"/>
      <c r="AW39" s="366"/>
      <c r="AX39" s="366"/>
      <c r="AY39" s="366"/>
      <c r="AZ39" s="366"/>
      <c r="BA39" s="366"/>
      <c r="BB39" s="366"/>
      <c r="BC39" s="366"/>
      <c r="BD39" s="179"/>
      <c r="BE39" s="365" t="str">
        <f t="shared" si="1"/>
        <v/>
      </c>
      <c r="BF39" s="365"/>
      <c r="BG39" s="366"/>
      <c r="BH39" s="366"/>
      <c r="BI39" s="366"/>
      <c r="BJ39" s="366"/>
      <c r="BK39" s="366"/>
      <c r="BL39" s="366"/>
      <c r="BM39" s="366"/>
      <c r="BN39" s="366"/>
      <c r="BO39" s="366"/>
      <c r="BP39" s="366"/>
      <c r="BQ39" s="366"/>
      <c r="BR39" s="366"/>
      <c r="BS39" s="366"/>
      <c r="BT39" s="366"/>
      <c r="BU39" s="366"/>
      <c r="BV39" s="179"/>
      <c r="BW39" s="365">
        <f t="shared" si="2"/>
        <v>18</v>
      </c>
      <c r="BX39" s="365"/>
      <c r="BY39" s="366" t="str">
        <f>IF('各会計、関係団体の財政状況及び健全化判断比率'!B73="","",'各会計、関係団体の財政状況及び健全化判断比率'!B73)</f>
        <v>岡山県市町村総合事務組合貸付金特別会計</v>
      </c>
      <c r="BZ39" s="366"/>
      <c r="CA39" s="366"/>
      <c r="CB39" s="366"/>
      <c r="CC39" s="366"/>
      <c r="CD39" s="366"/>
      <c r="CE39" s="366"/>
      <c r="CF39" s="366"/>
      <c r="CG39" s="366"/>
      <c r="CH39" s="366"/>
      <c r="CI39" s="366"/>
      <c r="CJ39" s="366"/>
      <c r="CK39" s="366"/>
      <c r="CL39" s="366"/>
      <c r="CM39" s="366"/>
      <c r="CN39" s="179"/>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6"/>
    </row>
    <row r="40" spans="1:113" ht="32.25" customHeight="1" x14ac:dyDescent="0.15">
      <c r="A40" s="179"/>
      <c r="B40" s="203"/>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9"/>
      <c r="U40" s="365" t="str">
        <f t="shared" si="4"/>
        <v/>
      </c>
      <c r="V40" s="365"/>
      <c r="W40" s="366"/>
      <c r="X40" s="366"/>
      <c r="Y40" s="366"/>
      <c r="Z40" s="366"/>
      <c r="AA40" s="366"/>
      <c r="AB40" s="366"/>
      <c r="AC40" s="366"/>
      <c r="AD40" s="366"/>
      <c r="AE40" s="366"/>
      <c r="AF40" s="366"/>
      <c r="AG40" s="366"/>
      <c r="AH40" s="366"/>
      <c r="AI40" s="366"/>
      <c r="AJ40" s="366"/>
      <c r="AK40" s="366"/>
      <c r="AL40" s="179"/>
      <c r="AM40" s="365" t="str">
        <f t="shared" si="0"/>
        <v/>
      </c>
      <c r="AN40" s="365"/>
      <c r="AO40" s="366"/>
      <c r="AP40" s="366"/>
      <c r="AQ40" s="366"/>
      <c r="AR40" s="366"/>
      <c r="AS40" s="366"/>
      <c r="AT40" s="366"/>
      <c r="AU40" s="366"/>
      <c r="AV40" s="366"/>
      <c r="AW40" s="366"/>
      <c r="AX40" s="366"/>
      <c r="AY40" s="366"/>
      <c r="AZ40" s="366"/>
      <c r="BA40" s="366"/>
      <c r="BB40" s="366"/>
      <c r="BC40" s="366"/>
      <c r="BD40" s="179"/>
      <c r="BE40" s="365" t="str">
        <f t="shared" si="1"/>
        <v/>
      </c>
      <c r="BF40" s="365"/>
      <c r="BG40" s="366"/>
      <c r="BH40" s="366"/>
      <c r="BI40" s="366"/>
      <c r="BJ40" s="366"/>
      <c r="BK40" s="366"/>
      <c r="BL40" s="366"/>
      <c r="BM40" s="366"/>
      <c r="BN40" s="366"/>
      <c r="BO40" s="366"/>
      <c r="BP40" s="366"/>
      <c r="BQ40" s="366"/>
      <c r="BR40" s="366"/>
      <c r="BS40" s="366"/>
      <c r="BT40" s="366"/>
      <c r="BU40" s="366"/>
      <c r="BV40" s="179"/>
      <c r="BW40" s="365">
        <f t="shared" si="2"/>
        <v>19</v>
      </c>
      <c r="BX40" s="365"/>
      <c r="BY40" s="366" t="str">
        <f>IF('各会計、関係団体の財政状況及び健全化判断比率'!B74="","",'各会計、関係団体の財政状況及び健全化判断比率'!B74)</f>
        <v>岡山県市町村総合事務組合拠出金事業特別会計</v>
      </c>
      <c r="BZ40" s="366"/>
      <c r="CA40" s="366"/>
      <c r="CB40" s="366"/>
      <c r="CC40" s="366"/>
      <c r="CD40" s="366"/>
      <c r="CE40" s="366"/>
      <c r="CF40" s="366"/>
      <c r="CG40" s="366"/>
      <c r="CH40" s="366"/>
      <c r="CI40" s="366"/>
      <c r="CJ40" s="366"/>
      <c r="CK40" s="366"/>
      <c r="CL40" s="366"/>
      <c r="CM40" s="366"/>
      <c r="CN40" s="179"/>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6"/>
    </row>
    <row r="41" spans="1:113" ht="32.25" customHeight="1" x14ac:dyDescent="0.15">
      <c r="A41" s="179"/>
      <c r="B41" s="203"/>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9"/>
      <c r="U41" s="365" t="str">
        <f t="shared" si="4"/>
        <v/>
      </c>
      <c r="V41" s="365"/>
      <c r="W41" s="366"/>
      <c r="X41" s="366"/>
      <c r="Y41" s="366"/>
      <c r="Z41" s="366"/>
      <c r="AA41" s="366"/>
      <c r="AB41" s="366"/>
      <c r="AC41" s="366"/>
      <c r="AD41" s="366"/>
      <c r="AE41" s="366"/>
      <c r="AF41" s="366"/>
      <c r="AG41" s="366"/>
      <c r="AH41" s="366"/>
      <c r="AI41" s="366"/>
      <c r="AJ41" s="366"/>
      <c r="AK41" s="366"/>
      <c r="AL41" s="179"/>
      <c r="AM41" s="365" t="str">
        <f t="shared" si="0"/>
        <v/>
      </c>
      <c r="AN41" s="365"/>
      <c r="AO41" s="366"/>
      <c r="AP41" s="366"/>
      <c r="AQ41" s="366"/>
      <c r="AR41" s="366"/>
      <c r="AS41" s="366"/>
      <c r="AT41" s="366"/>
      <c r="AU41" s="366"/>
      <c r="AV41" s="366"/>
      <c r="AW41" s="366"/>
      <c r="AX41" s="366"/>
      <c r="AY41" s="366"/>
      <c r="AZ41" s="366"/>
      <c r="BA41" s="366"/>
      <c r="BB41" s="366"/>
      <c r="BC41" s="366"/>
      <c r="BD41" s="179"/>
      <c r="BE41" s="365" t="str">
        <f t="shared" si="1"/>
        <v/>
      </c>
      <c r="BF41" s="365"/>
      <c r="BG41" s="366"/>
      <c r="BH41" s="366"/>
      <c r="BI41" s="366"/>
      <c r="BJ41" s="366"/>
      <c r="BK41" s="366"/>
      <c r="BL41" s="366"/>
      <c r="BM41" s="366"/>
      <c r="BN41" s="366"/>
      <c r="BO41" s="366"/>
      <c r="BP41" s="366"/>
      <c r="BQ41" s="366"/>
      <c r="BR41" s="366"/>
      <c r="BS41" s="366"/>
      <c r="BT41" s="366"/>
      <c r="BU41" s="366"/>
      <c r="BV41" s="179"/>
      <c r="BW41" s="365">
        <f t="shared" si="2"/>
        <v>20</v>
      </c>
      <c r="BX41" s="365"/>
      <c r="BY41" s="366" t="str">
        <f>IF('各会計、関係団体の財政状況及び健全化判断比率'!B75="","",'各会計、関係団体の財政状況及び健全化判断比率'!B75)</f>
        <v>岡山県市町村税整理組合</v>
      </c>
      <c r="BZ41" s="366"/>
      <c r="CA41" s="366"/>
      <c r="CB41" s="366"/>
      <c r="CC41" s="366"/>
      <c r="CD41" s="366"/>
      <c r="CE41" s="366"/>
      <c r="CF41" s="366"/>
      <c r="CG41" s="366"/>
      <c r="CH41" s="366"/>
      <c r="CI41" s="366"/>
      <c r="CJ41" s="366"/>
      <c r="CK41" s="366"/>
      <c r="CL41" s="366"/>
      <c r="CM41" s="366"/>
      <c r="CN41" s="179"/>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6"/>
    </row>
    <row r="42" spans="1:113" ht="32.25" customHeight="1" x14ac:dyDescent="0.15">
      <c r="B42" s="203"/>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9"/>
      <c r="U42" s="365" t="str">
        <f t="shared" si="4"/>
        <v/>
      </c>
      <c r="V42" s="365"/>
      <c r="W42" s="366"/>
      <c r="X42" s="366"/>
      <c r="Y42" s="366"/>
      <c r="Z42" s="366"/>
      <c r="AA42" s="366"/>
      <c r="AB42" s="366"/>
      <c r="AC42" s="366"/>
      <c r="AD42" s="366"/>
      <c r="AE42" s="366"/>
      <c r="AF42" s="366"/>
      <c r="AG42" s="366"/>
      <c r="AH42" s="366"/>
      <c r="AI42" s="366"/>
      <c r="AJ42" s="366"/>
      <c r="AK42" s="366"/>
      <c r="AL42" s="179"/>
      <c r="AM42" s="365" t="str">
        <f t="shared" si="0"/>
        <v/>
      </c>
      <c r="AN42" s="365"/>
      <c r="AO42" s="366"/>
      <c r="AP42" s="366"/>
      <c r="AQ42" s="366"/>
      <c r="AR42" s="366"/>
      <c r="AS42" s="366"/>
      <c r="AT42" s="366"/>
      <c r="AU42" s="366"/>
      <c r="AV42" s="366"/>
      <c r="AW42" s="366"/>
      <c r="AX42" s="366"/>
      <c r="AY42" s="366"/>
      <c r="AZ42" s="366"/>
      <c r="BA42" s="366"/>
      <c r="BB42" s="366"/>
      <c r="BC42" s="366"/>
      <c r="BD42" s="179"/>
      <c r="BE42" s="365" t="str">
        <f t="shared" si="1"/>
        <v/>
      </c>
      <c r="BF42" s="365"/>
      <c r="BG42" s="366"/>
      <c r="BH42" s="366"/>
      <c r="BI42" s="366"/>
      <c r="BJ42" s="366"/>
      <c r="BK42" s="366"/>
      <c r="BL42" s="366"/>
      <c r="BM42" s="366"/>
      <c r="BN42" s="366"/>
      <c r="BO42" s="366"/>
      <c r="BP42" s="366"/>
      <c r="BQ42" s="366"/>
      <c r="BR42" s="366"/>
      <c r="BS42" s="366"/>
      <c r="BT42" s="366"/>
      <c r="BU42" s="366"/>
      <c r="BV42" s="179"/>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9"/>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6"/>
    </row>
    <row r="43" spans="1:113" ht="32.25" customHeight="1" x14ac:dyDescent="0.15">
      <c r="B43" s="203"/>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9"/>
      <c r="U43" s="365" t="str">
        <f t="shared" si="4"/>
        <v/>
      </c>
      <c r="V43" s="365"/>
      <c r="W43" s="366"/>
      <c r="X43" s="366"/>
      <c r="Y43" s="366"/>
      <c r="Z43" s="366"/>
      <c r="AA43" s="366"/>
      <c r="AB43" s="366"/>
      <c r="AC43" s="366"/>
      <c r="AD43" s="366"/>
      <c r="AE43" s="366"/>
      <c r="AF43" s="366"/>
      <c r="AG43" s="366"/>
      <c r="AH43" s="366"/>
      <c r="AI43" s="366"/>
      <c r="AJ43" s="366"/>
      <c r="AK43" s="366"/>
      <c r="AL43" s="179"/>
      <c r="AM43" s="365" t="str">
        <f t="shared" si="0"/>
        <v/>
      </c>
      <c r="AN43" s="365"/>
      <c r="AO43" s="366"/>
      <c r="AP43" s="366"/>
      <c r="AQ43" s="366"/>
      <c r="AR43" s="366"/>
      <c r="AS43" s="366"/>
      <c r="AT43" s="366"/>
      <c r="AU43" s="366"/>
      <c r="AV43" s="366"/>
      <c r="AW43" s="366"/>
      <c r="AX43" s="366"/>
      <c r="AY43" s="366"/>
      <c r="AZ43" s="366"/>
      <c r="BA43" s="366"/>
      <c r="BB43" s="366"/>
      <c r="BC43" s="366"/>
      <c r="BD43" s="179"/>
      <c r="BE43" s="365" t="str">
        <f t="shared" si="1"/>
        <v/>
      </c>
      <c r="BF43" s="365"/>
      <c r="BG43" s="366"/>
      <c r="BH43" s="366"/>
      <c r="BI43" s="366"/>
      <c r="BJ43" s="366"/>
      <c r="BK43" s="366"/>
      <c r="BL43" s="366"/>
      <c r="BM43" s="366"/>
      <c r="BN43" s="366"/>
      <c r="BO43" s="366"/>
      <c r="BP43" s="366"/>
      <c r="BQ43" s="366"/>
      <c r="BR43" s="366"/>
      <c r="BS43" s="366"/>
      <c r="BT43" s="366"/>
      <c r="BU43" s="366"/>
      <c r="BV43" s="179"/>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9"/>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211</v>
      </c>
      <c r="E46" s="362" t="s">
        <v>212</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213</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214</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215</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216</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217</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218</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62" t="s">
        <v>219</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row>
    <row r="54" spans="5:113" x14ac:dyDescent="0.15"/>
    <row r="55" spans="5:113" x14ac:dyDescent="0.15"/>
    <row r="56" spans="5:113" x14ac:dyDescent="0.15"/>
  </sheetData>
  <sheetProtection algorithmName="SHA-512" hashValue="c3JJty+OSFZBPNpqjtua+8hW8uuCISUsadThrkGu+CYb19LZ1oIqf9r/U3f0//HxLGHnxYmcUm8QVkuN7KzSHw==" saltValue="dm67/sfTiY/NExjtft5dy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587</v>
      </c>
      <c r="G33" s="29" t="s">
        <v>588</v>
      </c>
      <c r="H33" s="29" t="s">
        <v>589</v>
      </c>
      <c r="I33" s="29" t="s">
        <v>590</v>
      </c>
      <c r="J33" s="30" t="s">
        <v>591</v>
      </c>
      <c r="K33" s="22"/>
      <c r="L33" s="22"/>
      <c r="M33" s="22"/>
      <c r="N33" s="22"/>
      <c r="O33" s="22"/>
      <c r="P33" s="22"/>
    </row>
    <row r="34" spans="1:16" ht="39" customHeight="1" x14ac:dyDescent="0.15">
      <c r="A34" s="22"/>
      <c r="B34" s="31"/>
      <c r="C34" s="1150" t="s">
        <v>594</v>
      </c>
      <c r="D34" s="1150"/>
      <c r="E34" s="1151"/>
      <c r="F34" s="32">
        <v>10.18</v>
      </c>
      <c r="G34" s="33">
        <v>10.74</v>
      </c>
      <c r="H34" s="33">
        <v>10.37</v>
      </c>
      <c r="I34" s="33">
        <v>9.61</v>
      </c>
      <c r="J34" s="34">
        <v>9.17</v>
      </c>
      <c r="K34" s="22"/>
      <c r="L34" s="22"/>
      <c r="M34" s="22"/>
      <c r="N34" s="22"/>
      <c r="O34" s="22"/>
      <c r="P34" s="22"/>
    </row>
    <row r="35" spans="1:16" ht="39" customHeight="1" x14ac:dyDescent="0.15">
      <c r="A35" s="22"/>
      <c r="B35" s="35"/>
      <c r="C35" s="1144" t="s">
        <v>595</v>
      </c>
      <c r="D35" s="1145"/>
      <c r="E35" s="1146"/>
      <c r="F35" s="36">
        <v>5.3</v>
      </c>
      <c r="G35" s="37">
        <v>5.59</v>
      </c>
      <c r="H35" s="37">
        <v>5.46</v>
      </c>
      <c r="I35" s="37">
        <v>5.27</v>
      </c>
      <c r="J35" s="38">
        <v>5.46</v>
      </c>
      <c r="K35" s="22"/>
      <c r="L35" s="22"/>
      <c r="M35" s="22"/>
      <c r="N35" s="22"/>
      <c r="O35" s="22"/>
      <c r="P35" s="22"/>
    </row>
    <row r="36" spans="1:16" ht="39" customHeight="1" x14ac:dyDescent="0.15">
      <c r="A36" s="22"/>
      <c r="B36" s="35"/>
      <c r="C36" s="1144" t="s">
        <v>596</v>
      </c>
      <c r="D36" s="1145"/>
      <c r="E36" s="1146"/>
      <c r="F36" s="36">
        <v>5.79</v>
      </c>
      <c r="G36" s="37">
        <v>5.77</v>
      </c>
      <c r="H36" s="37">
        <v>5.16</v>
      </c>
      <c r="I36" s="37">
        <v>5.99</v>
      </c>
      <c r="J36" s="38">
        <v>5.36</v>
      </c>
      <c r="K36" s="22"/>
      <c r="L36" s="22"/>
      <c r="M36" s="22"/>
      <c r="N36" s="22"/>
      <c r="O36" s="22"/>
      <c r="P36" s="22"/>
    </row>
    <row r="37" spans="1:16" ht="39" customHeight="1" x14ac:dyDescent="0.15">
      <c r="A37" s="22"/>
      <c r="B37" s="35"/>
      <c r="C37" s="1144" t="s">
        <v>597</v>
      </c>
      <c r="D37" s="1145"/>
      <c r="E37" s="1146"/>
      <c r="F37" s="36">
        <v>0.32</v>
      </c>
      <c r="G37" s="37">
        <v>0.43</v>
      </c>
      <c r="H37" s="37">
        <v>0.24</v>
      </c>
      <c r="I37" s="37">
        <v>0.61</v>
      </c>
      <c r="J37" s="38">
        <v>1.6</v>
      </c>
      <c r="K37" s="22"/>
      <c r="L37" s="22"/>
      <c r="M37" s="22"/>
      <c r="N37" s="22"/>
      <c r="O37" s="22"/>
      <c r="P37" s="22"/>
    </row>
    <row r="38" spans="1:16" ht="39" customHeight="1" x14ac:dyDescent="0.15">
      <c r="A38" s="22"/>
      <c r="B38" s="35"/>
      <c r="C38" s="1144" t="s">
        <v>598</v>
      </c>
      <c r="D38" s="1145"/>
      <c r="E38" s="1146"/>
      <c r="F38" s="36">
        <v>0</v>
      </c>
      <c r="G38" s="37">
        <v>0.45</v>
      </c>
      <c r="H38" s="37">
        <v>0.67</v>
      </c>
      <c r="I38" s="37">
        <v>0.53</v>
      </c>
      <c r="J38" s="38">
        <v>0.74</v>
      </c>
      <c r="K38" s="22"/>
      <c r="L38" s="22"/>
      <c r="M38" s="22"/>
      <c r="N38" s="22"/>
      <c r="O38" s="22"/>
      <c r="P38" s="22"/>
    </row>
    <row r="39" spans="1:16" ht="39" customHeight="1" x14ac:dyDescent="0.15">
      <c r="A39" s="22"/>
      <c r="B39" s="35"/>
      <c r="C39" s="1144" t="s">
        <v>599</v>
      </c>
      <c r="D39" s="1145"/>
      <c r="E39" s="1146"/>
      <c r="F39" s="36">
        <v>0.59</v>
      </c>
      <c r="G39" s="37">
        <v>0.69</v>
      </c>
      <c r="H39" s="37">
        <v>0.87</v>
      </c>
      <c r="I39" s="37">
        <v>0.3</v>
      </c>
      <c r="J39" s="38">
        <v>0.47</v>
      </c>
      <c r="K39" s="22"/>
      <c r="L39" s="22"/>
      <c r="M39" s="22"/>
      <c r="N39" s="22"/>
      <c r="O39" s="22"/>
      <c r="P39" s="22"/>
    </row>
    <row r="40" spans="1:16" ht="39" customHeight="1" x14ac:dyDescent="0.15">
      <c r="A40" s="22"/>
      <c r="B40" s="35"/>
      <c r="C40" s="1144" t="s">
        <v>600</v>
      </c>
      <c r="D40" s="1145"/>
      <c r="E40" s="1146"/>
      <c r="F40" s="36">
        <v>0.21</v>
      </c>
      <c r="G40" s="37">
        <v>0.23</v>
      </c>
      <c r="H40" s="37">
        <v>0.03</v>
      </c>
      <c r="I40" s="37">
        <v>0.02</v>
      </c>
      <c r="J40" s="38">
        <v>0.02</v>
      </c>
      <c r="K40" s="22"/>
      <c r="L40" s="22"/>
      <c r="M40" s="22"/>
      <c r="N40" s="22"/>
      <c r="O40" s="22"/>
      <c r="P40" s="22"/>
    </row>
    <row r="41" spans="1:16" ht="39" customHeight="1" x14ac:dyDescent="0.15">
      <c r="A41" s="22"/>
      <c r="B41" s="35"/>
      <c r="C41" s="1144" t="s">
        <v>601</v>
      </c>
      <c r="D41" s="1145"/>
      <c r="E41" s="1146"/>
      <c r="F41" s="36">
        <v>0.01</v>
      </c>
      <c r="G41" s="37">
        <v>0.01</v>
      </c>
      <c r="H41" s="37">
        <v>0.01</v>
      </c>
      <c r="I41" s="37">
        <v>0.01</v>
      </c>
      <c r="J41" s="38">
        <v>0</v>
      </c>
      <c r="K41" s="22"/>
      <c r="L41" s="22"/>
      <c r="M41" s="22"/>
      <c r="N41" s="22"/>
      <c r="O41" s="22"/>
      <c r="P41" s="22"/>
    </row>
    <row r="42" spans="1:16" ht="39" customHeight="1" x14ac:dyDescent="0.15">
      <c r="A42" s="22"/>
      <c r="B42" s="39"/>
      <c r="C42" s="1144" t="s">
        <v>602</v>
      </c>
      <c r="D42" s="1145"/>
      <c r="E42" s="1146"/>
      <c r="F42" s="36" t="s">
        <v>603</v>
      </c>
      <c r="G42" s="37" t="s">
        <v>603</v>
      </c>
      <c r="H42" s="37" t="s">
        <v>545</v>
      </c>
      <c r="I42" s="37" t="s">
        <v>545</v>
      </c>
      <c r="J42" s="38" t="s">
        <v>545</v>
      </c>
      <c r="K42" s="22"/>
      <c r="L42" s="22"/>
      <c r="M42" s="22"/>
      <c r="N42" s="22"/>
      <c r="O42" s="22"/>
      <c r="P42" s="22"/>
    </row>
    <row r="43" spans="1:16" ht="39" customHeight="1" thickBot="1" x14ac:dyDescent="0.2">
      <c r="A43" s="22"/>
      <c r="B43" s="40"/>
      <c r="C43" s="1147" t="s">
        <v>604</v>
      </c>
      <c r="D43" s="1148"/>
      <c r="E43" s="1149"/>
      <c r="F43" s="41">
        <v>0.02</v>
      </c>
      <c r="G43" s="42">
        <v>0.06</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EBvlxuc07nndlVY0lNiIX4AXv70hVbaXnRNqU0H2cFxsLnIiZc1YfaFxtkUzIOc0ZGmz3Zgz1hVZ2nNv1J1Pg==" saltValue="79eGZkwgNufB5oqq85rG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587</v>
      </c>
      <c r="L44" s="56" t="s">
        <v>588</v>
      </c>
      <c r="M44" s="56" t="s">
        <v>589</v>
      </c>
      <c r="N44" s="56" t="s">
        <v>590</v>
      </c>
      <c r="O44" s="57" t="s">
        <v>591</v>
      </c>
      <c r="P44" s="48"/>
      <c r="Q44" s="48"/>
      <c r="R44" s="48"/>
      <c r="S44" s="48"/>
      <c r="T44" s="48"/>
      <c r="U44" s="48"/>
    </row>
    <row r="45" spans="1:21" ht="30.75" customHeight="1" x14ac:dyDescent="0.15">
      <c r="A45" s="48"/>
      <c r="B45" s="1175" t="s">
        <v>11</v>
      </c>
      <c r="C45" s="1176"/>
      <c r="D45" s="58"/>
      <c r="E45" s="1181" t="s">
        <v>12</v>
      </c>
      <c r="F45" s="1181"/>
      <c r="G45" s="1181"/>
      <c r="H45" s="1181"/>
      <c r="I45" s="1181"/>
      <c r="J45" s="1182"/>
      <c r="K45" s="59">
        <v>3664</v>
      </c>
      <c r="L45" s="60">
        <v>3566</v>
      </c>
      <c r="M45" s="60">
        <v>3547</v>
      </c>
      <c r="N45" s="60">
        <v>3844</v>
      </c>
      <c r="O45" s="61">
        <v>3987</v>
      </c>
      <c r="P45" s="48"/>
      <c r="Q45" s="48"/>
      <c r="R45" s="48"/>
      <c r="S45" s="48"/>
      <c r="T45" s="48"/>
      <c r="U45" s="48"/>
    </row>
    <row r="46" spans="1:21" ht="30.75" customHeight="1" x14ac:dyDescent="0.15">
      <c r="A46" s="48"/>
      <c r="B46" s="1177"/>
      <c r="C46" s="1178"/>
      <c r="D46" s="62"/>
      <c r="E46" s="1154" t="s">
        <v>13</v>
      </c>
      <c r="F46" s="1154"/>
      <c r="G46" s="1154"/>
      <c r="H46" s="1154"/>
      <c r="I46" s="1154"/>
      <c r="J46" s="1155"/>
      <c r="K46" s="63" t="s">
        <v>545</v>
      </c>
      <c r="L46" s="64" t="s">
        <v>545</v>
      </c>
      <c r="M46" s="64" t="s">
        <v>545</v>
      </c>
      <c r="N46" s="64" t="s">
        <v>545</v>
      </c>
      <c r="O46" s="65" t="s">
        <v>545</v>
      </c>
      <c r="P46" s="48"/>
      <c r="Q46" s="48"/>
      <c r="R46" s="48"/>
      <c r="S46" s="48"/>
      <c r="T46" s="48"/>
      <c r="U46" s="48"/>
    </row>
    <row r="47" spans="1:21" ht="30.75" customHeight="1" x14ac:dyDescent="0.15">
      <c r="A47" s="48"/>
      <c r="B47" s="1177"/>
      <c r="C47" s="1178"/>
      <c r="D47" s="62"/>
      <c r="E47" s="1154" t="s">
        <v>14</v>
      </c>
      <c r="F47" s="1154"/>
      <c r="G47" s="1154"/>
      <c r="H47" s="1154"/>
      <c r="I47" s="1154"/>
      <c r="J47" s="1155"/>
      <c r="K47" s="63" t="s">
        <v>545</v>
      </c>
      <c r="L47" s="64" t="s">
        <v>545</v>
      </c>
      <c r="M47" s="64" t="s">
        <v>545</v>
      </c>
      <c r="N47" s="64" t="s">
        <v>545</v>
      </c>
      <c r="O47" s="65" t="s">
        <v>545</v>
      </c>
      <c r="P47" s="48"/>
      <c r="Q47" s="48"/>
      <c r="R47" s="48"/>
      <c r="S47" s="48"/>
      <c r="T47" s="48"/>
      <c r="U47" s="48"/>
    </row>
    <row r="48" spans="1:21" ht="30.75" customHeight="1" x14ac:dyDescent="0.15">
      <c r="A48" s="48"/>
      <c r="B48" s="1177"/>
      <c r="C48" s="1178"/>
      <c r="D48" s="62"/>
      <c r="E48" s="1154" t="s">
        <v>15</v>
      </c>
      <c r="F48" s="1154"/>
      <c r="G48" s="1154"/>
      <c r="H48" s="1154"/>
      <c r="I48" s="1154"/>
      <c r="J48" s="1155"/>
      <c r="K48" s="63">
        <v>869</v>
      </c>
      <c r="L48" s="64">
        <v>899</v>
      </c>
      <c r="M48" s="64">
        <v>851</v>
      </c>
      <c r="N48" s="64">
        <v>672</v>
      </c>
      <c r="O48" s="65">
        <v>738</v>
      </c>
      <c r="P48" s="48"/>
      <c r="Q48" s="48"/>
      <c r="R48" s="48"/>
      <c r="S48" s="48"/>
      <c r="T48" s="48"/>
      <c r="U48" s="48"/>
    </row>
    <row r="49" spans="1:21" ht="30.75" customHeight="1" x14ac:dyDescent="0.15">
      <c r="A49" s="48"/>
      <c r="B49" s="1177"/>
      <c r="C49" s="1178"/>
      <c r="D49" s="62"/>
      <c r="E49" s="1154" t="s">
        <v>16</v>
      </c>
      <c r="F49" s="1154"/>
      <c r="G49" s="1154"/>
      <c r="H49" s="1154"/>
      <c r="I49" s="1154"/>
      <c r="J49" s="1155"/>
      <c r="K49" s="63">
        <v>21</v>
      </c>
      <c r="L49" s="64">
        <v>21</v>
      </c>
      <c r="M49" s="64">
        <v>21</v>
      </c>
      <c r="N49" s="64">
        <v>29</v>
      </c>
      <c r="O49" s="65">
        <v>29</v>
      </c>
      <c r="P49" s="48"/>
      <c r="Q49" s="48"/>
      <c r="R49" s="48"/>
      <c r="S49" s="48"/>
      <c r="T49" s="48"/>
      <c r="U49" s="48"/>
    </row>
    <row r="50" spans="1:21" ht="30.75" customHeight="1" x14ac:dyDescent="0.15">
      <c r="A50" s="48"/>
      <c r="B50" s="1177"/>
      <c r="C50" s="1178"/>
      <c r="D50" s="62"/>
      <c r="E50" s="1154" t="s">
        <v>17</v>
      </c>
      <c r="F50" s="1154"/>
      <c r="G50" s="1154"/>
      <c r="H50" s="1154"/>
      <c r="I50" s="1154"/>
      <c r="J50" s="1155"/>
      <c r="K50" s="63">
        <v>14</v>
      </c>
      <c r="L50" s="64">
        <v>38</v>
      </c>
      <c r="M50" s="64">
        <v>13</v>
      </c>
      <c r="N50" s="64">
        <v>16</v>
      </c>
      <c r="O50" s="65">
        <v>10</v>
      </c>
      <c r="P50" s="48"/>
      <c r="Q50" s="48"/>
      <c r="R50" s="48"/>
      <c r="S50" s="48"/>
      <c r="T50" s="48"/>
      <c r="U50" s="48"/>
    </row>
    <row r="51" spans="1:21" ht="30.75" customHeight="1" x14ac:dyDescent="0.15">
      <c r="A51" s="48"/>
      <c r="B51" s="1179"/>
      <c r="C51" s="1180"/>
      <c r="D51" s="66"/>
      <c r="E51" s="1154" t="s">
        <v>18</v>
      </c>
      <c r="F51" s="1154"/>
      <c r="G51" s="1154"/>
      <c r="H51" s="1154"/>
      <c r="I51" s="1154"/>
      <c r="J51" s="1155"/>
      <c r="K51" s="63">
        <v>2</v>
      </c>
      <c r="L51" s="64">
        <v>1</v>
      </c>
      <c r="M51" s="64">
        <v>0</v>
      </c>
      <c r="N51" s="64">
        <v>0</v>
      </c>
      <c r="O51" s="65">
        <v>0</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3243</v>
      </c>
      <c r="L52" s="64">
        <v>3183</v>
      </c>
      <c r="M52" s="64">
        <v>3130</v>
      </c>
      <c r="N52" s="64">
        <v>3365</v>
      </c>
      <c r="O52" s="65">
        <v>3405</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1327</v>
      </c>
      <c r="L53" s="69">
        <v>1342</v>
      </c>
      <c r="M53" s="69">
        <v>1302</v>
      </c>
      <c r="N53" s="69">
        <v>1196</v>
      </c>
      <c r="O53" s="70">
        <v>1359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605</v>
      </c>
      <c r="P56" s="48"/>
      <c r="Q56" s="48"/>
      <c r="R56" s="48"/>
      <c r="S56" s="48"/>
      <c r="T56" s="48"/>
      <c r="U56" s="48"/>
    </row>
    <row r="57" spans="1:21" ht="31.5" customHeight="1" thickBot="1" x14ac:dyDescent="0.2">
      <c r="A57" s="48"/>
      <c r="B57" s="76"/>
      <c r="C57" s="77"/>
      <c r="D57" s="77"/>
      <c r="E57" s="78"/>
      <c r="F57" s="78"/>
      <c r="G57" s="78"/>
      <c r="H57" s="78"/>
      <c r="I57" s="78"/>
      <c r="J57" s="79" t="s">
        <v>2</v>
      </c>
      <c r="K57" s="80" t="s">
        <v>606</v>
      </c>
      <c r="L57" s="81" t="s">
        <v>607</v>
      </c>
      <c r="M57" s="81" t="s">
        <v>608</v>
      </c>
      <c r="N57" s="81" t="s">
        <v>609</v>
      </c>
      <c r="O57" s="82" t="s">
        <v>610</v>
      </c>
      <c r="P57" s="48"/>
      <c r="Q57" s="48"/>
      <c r="R57" s="48"/>
      <c r="S57" s="48"/>
      <c r="T57" s="48"/>
      <c r="U57" s="48"/>
    </row>
    <row r="58" spans="1:21" ht="31.5" customHeight="1" x14ac:dyDescent="0.15">
      <c r="B58" s="1160" t="s">
        <v>26</v>
      </c>
      <c r="C58" s="1161"/>
      <c r="D58" s="1166" t="s">
        <v>27</v>
      </c>
      <c r="E58" s="1167"/>
      <c r="F58" s="1167"/>
      <c r="G58" s="1167"/>
      <c r="H58" s="1167"/>
      <c r="I58" s="1167"/>
      <c r="J58" s="1168"/>
      <c r="K58" s="83"/>
      <c r="L58" s="84"/>
      <c r="M58" s="84"/>
      <c r="N58" s="84"/>
      <c r="O58" s="85"/>
    </row>
    <row r="59" spans="1:21" ht="31.5" customHeight="1" x14ac:dyDescent="0.15">
      <c r="B59" s="1162"/>
      <c r="C59" s="1163"/>
      <c r="D59" s="1169" t="s">
        <v>28</v>
      </c>
      <c r="E59" s="1170"/>
      <c r="F59" s="1170"/>
      <c r="G59" s="1170"/>
      <c r="H59" s="1170"/>
      <c r="I59" s="1170"/>
      <c r="J59" s="1171"/>
      <c r="K59" s="86"/>
      <c r="L59" s="87"/>
      <c r="M59" s="87"/>
      <c r="N59" s="87"/>
      <c r="O59" s="88"/>
    </row>
    <row r="60" spans="1:21" ht="31.5" customHeight="1" thickBot="1" x14ac:dyDescent="0.2">
      <c r="B60" s="1164"/>
      <c r="C60" s="1165"/>
      <c r="D60" s="1172" t="s">
        <v>29</v>
      </c>
      <c r="E60" s="1173"/>
      <c r="F60" s="1173"/>
      <c r="G60" s="1173"/>
      <c r="H60" s="1173"/>
      <c r="I60" s="1173"/>
      <c r="J60" s="117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1f78dMAaTzBtRoLmjJci6b1rsTV3gNNiozTH194NtHJNZ7grOlwKuBxLTT7RJzlMWBevMi1Z947g+t0kI6yAw==" saltValue="/B2aL3y4S9vyWK2i0M2wY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587</v>
      </c>
      <c r="J40" s="103" t="s">
        <v>588</v>
      </c>
      <c r="K40" s="103" t="s">
        <v>589</v>
      </c>
      <c r="L40" s="103" t="s">
        <v>590</v>
      </c>
      <c r="M40" s="104" t="s">
        <v>591</v>
      </c>
    </row>
    <row r="41" spans="2:13" ht="27.75" customHeight="1" x14ac:dyDescent="0.15">
      <c r="B41" s="1195" t="s">
        <v>32</v>
      </c>
      <c r="C41" s="1196"/>
      <c r="D41" s="105"/>
      <c r="E41" s="1197" t="s">
        <v>33</v>
      </c>
      <c r="F41" s="1197"/>
      <c r="G41" s="1197"/>
      <c r="H41" s="1198"/>
      <c r="I41" s="353">
        <v>33082</v>
      </c>
      <c r="J41" s="354">
        <v>32942</v>
      </c>
      <c r="K41" s="354">
        <v>32544</v>
      </c>
      <c r="L41" s="354">
        <v>32310</v>
      </c>
      <c r="M41" s="355">
        <v>31324</v>
      </c>
    </row>
    <row r="42" spans="2:13" ht="27.75" customHeight="1" x14ac:dyDescent="0.15">
      <c r="B42" s="1185"/>
      <c r="C42" s="1186"/>
      <c r="D42" s="106"/>
      <c r="E42" s="1189" t="s">
        <v>34</v>
      </c>
      <c r="F42" s="1189"/>
      <c r="G42" s="1189"/>
      <c r="H42" s="1190"/>
      <c r="I42" s="356">
        <v>23</v>
      </c>
      <c r="J42" s="357">
        <v>25</v>
      </c>
      <c r="K42" s="357">
        <v>24</v>
      </c>
      <c r="L42" s="357">
        <v>34</v>
      </c>
      <c r="M42" s="358">
        <v>43</v>
      </c>
    </row>
    <row r="43" spans="2:13" ht="27.75" customHeight="1" x14ac:dyDescent="0.15">
      <c r="B43" s="1185"/>
      <c r="C43" s="1186"/>
      <c r="D43" s="106"/>
      <c r="E43" s="1189" t="s">
        <v>35</v>
      </c>
      <c r="F43" s="1189"/>
      <c r="G43" s="1189"/>
      <c r="H43" s="1190"/>
      <c r="I43" s="356">
        <v>9293</v>
      </c>
      <c r="J43" s="357">
        <v>8607</v>
      </c>
      <c r="K43" s="357">
        <v>8493</v>
      </c>
      <c r="L43" s="357">
        <v>9016</v>
      </c>
      <c r="M43" s="358">
        <v>6991</v>
      </c>
    </row>
    <row r="44" spans="2:13" ht="27.75" customHeight="1" x14ac:dyDescent="0.15">
      <c r="B44" s="1185"/>
      <c r="C44" s="1186"/>
      <c r="D44" s="106"/>
      <c r="E44" s="1189" t="s">
        <v>36</v>
      </c>
      <c r="F44" s="1189"/>
      <c r="G44" s="1189"/>
      <c r="H44" s="1190"/>
      <c r="I44" s="356">
        <v>270</v>
      </c>
      <c r="J44" s="357">
        <v>320</v>
      </c>
      <c r="K44" s="357">
        <v>304</v>
      </c>
      <c r="L44" s="357">
        <v>279</v>
      </c>
      <c r="M44" s="358">
        <v>254</v>
      </c>
    </row>
    <row r="45" spans="2:13" ht="27.75" customHeight="1" x14ac:dyDescent="0.15">
      <c r="B45" s="1185"/>
      <c r="C45" s="1186"/>
      <c r="D45" s="106"/>
      <c r="E45" s="1189" t="s">
        <v>37</v>
      </c>
      <c r="F45" s="1189"/>
      <c r="G45" s="1189"/>
      <c r="H45" s="1190"/>
      <c r="I45" s="356">
        <v>4138</v>
      </c>
      <c r="J45" s="357">
        <v>4156</v>
      </c>
      <c r="K45" s="357">
        <v>4103</v>
      </c>
      <c r="L45" s="357">
        <v>4113</v>
      </c>
      <c r="M45" s="358">
        <v>3955</v>
      </c>
    </row>
    <row r="46" spans="2:13" ht="27.75" customHeight="1" x14ac:dyDescent="0.15">
      <c r="B46" s="1185"/>
      <c r="C46" s="1186"/>
      <c r="D46" s="107"/>
      <c r="E46" s="1189" t="s">
        <v>38</v>
      </c>
      <c r="F46" s="1189"/>
      <c r="G46" s="1189"/>
      <c r="H46" s="1190"/>
      <c r="I46" s="356">
        <v>1</v>
      </c>
      <c r="J46" s="357" t="s">
        <v>545</v>
      </c>
      <c r="K46" s="357">
        <v>0</v>
      </c>
      <c r="L46" s="357">
        <v>1</v>
      </c>
      <c r="M46" s="358">
        <v>0</v>
      </c>
    </row>
    <row r="47" spans="2:13" ht="27.75" customHeight="1" x14ac:dyDescent="0.15">
      <c r="B47" s="1185"/>
      <c r="C47" s="1186"/>
      <c r="D47" s="108"/>
      <c r="E47" s="1199" t="s">
        <v>39</v>
      </c>
      <c r="F47" s="1200"/>
      <c r="G47" s="1200"/>
      <c r="H47" s="1201"/>
      <c r="I47" s="356" t="s">
        <v>545</v>
      </c>
      <c r="J47" s="357" t="s">
        <v>545</v>
      </c>
      <c r="K47" s="357" t="s">
        <v>545</v>
      </c>
      <c r="L47" s="357" t="s">
        <v>545</v>
      </c>
      <c r="M47" s="358" t="s">
        <v>545</v>
      </c>
    </row>
    <row r="48" spans="2:13" ht="27.75" customHeight="1" x14ac:dyDescent="0.15">
      <c r="B48" s="1185"/>
      <c r="C48" s="1186"/>
      <c r="D48" s="106"/>
      <c r="E48" s="1189" t="s">
        <v>40</v>
      </c>
      <c r="F48" s="1189"/>
      <c r="G48" s="1189"/>
      <c r="H48" s="1190"/>
      <c r="I48" s="356" t="s">
        <v>545</v>
      </c>
      <c r="J48" s="357" t="s">
        <v>545</v>
      </c>
      <c r="K48" s="357" t="s">
        <v>545</v>
      </c>
      <c r="L48" s="357" t="s">
        <v>545</v>
      </c>
      <c r="M48" s="358" t="s">
        <v>545</v>
      </c>
    </row>
    <row r="49" spans="2:13" ht="27.75" customHeight="1" x14ac:dyDescent="0.15">
      <c r="B49" s="1187"/>
      <c r="C49" s="1188"/>
      <c r="D49" s="106"/>
      <c r="E49" s="1189" t="s">
        <v>41</v>
      </c>
      <c r="F49" s="1189"/>
      <c r="G49" s="1189"/>
      <c r="H49" s="1190"/>
      <c r="I49" s="356" t="s">
        <v>545</v>
      </c>
      <c r="J49" s="357" t="s">
        <v>545</v>
      </c>
      <c r="K49" s="357" t="s">
        <v>545</v>
      </c>
      <c r="L49" s="357" t="s">
        <v>545</v>
      </c>
      <c r="M49" s="358" t="s">
        <v>545</v>
      </c>
    </row>
    <row r="50" spans="2:13" ht="27.75" customHeight="1" x14ac:dyDescent="0.15">
      <c r="B50" s="1183" t="s">
        <v>42</v>
      </c>
      <c r="C50" s="1184"/>
      <c r="D50" s="109"/>
      <c r="E50" s="1189" t="s">
        <v>43</v>
      </c>
      <c r="F50" s="1189"/>
      <c r="G50" s="1189"/>
      <c r="H50" s="1190"/>
      <c r="I50" s="356">
        <v>6408</v>
      </c>
      <c r="J50" s="357">
        <v>6951</v>
      </c>
      <c r="K50" s="357">
        <v>7051</v>
      </c>
      <c r="L50" s="357">
        <v>8003</v>
      </c>
      <c r="M50" s="358">
        <v>8063</v>
      </c>
    </row>
    <row r="51" spans="2:13" ht="27.75" customHeight="1" x14ac:dyDescent="0.15">
      <c r="B51" s="1185"/>
      <c r="C51" s="1186"/>
      <c r="D51" s="106"/>
      <c r="E51" s="1189" t="s">
        <v>44</v>
      </c>
      <c r="F51" s="1189"/>
      <c r="G51" s="1189"/>
      <c r="H51" s="1190"/>
      <c r="I51" s="356">
        <v>1710</v>
      </c>
      <c r="J51" s="357">
        <v>1544</v>
      </c>
      <c r="K51" s="357">
        <v>1440</v>
      </c>
      <c r="L51" s="357">
        <v>1091</v>
      </c>
      <c r="M51" s="358">
        <v>990</v>
      </c>
    </row>
    <row r="52" spans="2:13" ht="27.75" customHeight="1" x14ac:dyDescent="0.15">
      <c r="B52" s="1187"/>
      <c r="C52" s="1188"/>
      <c r="D52" s="106"/>
      <c r="E52" s="1189" t="s">
        <v>45</v>
      </c>
      <c r="F52" s="1189"/>
      <c r="G52" s="1189"/>
      <c r="H52" s="1190"/>
      <c r="I52" s="356">
        <v>28683</v>
      </c>
      <c r="J52" s="357">
        <v>29139</v>
      </c>
      <c r="K52" s="357">
        <v>28814</v>
      </c>
      <c r="L52" s="357">
        <v>28764</v>
      </c>
      <c r="M52" s="358">
        <v>27885</v>
      </c>
    </row>
    <row r="53" spans="2:13" ht="27.75" customHeight="1" thickBot="1" x14ac:dyDescent="0.2">
      <c r="B53" s="1191" t="s">
        <v>46</v>
      </c>
      <c r="C53" s="1192"/>
      <c r="D53" s="110"/>
      <c r="E53" s="1193" t="s">
        <v>47</v>
      </c>
      <c r="F53" s="1193"/>
      <c r="G53" s="1193"/>
      <c r="H53" s="1194"/>
      <c r="I53" s="359">
        <v>10005</v>
      </c>
      <c r="J53" s="360">
        <v>8416</v>
      </c>
      <c r="K53" s="360">
        <v>8164</v>
      </c>
      <c r="L53" s="360">
        <v>7896</v>
      </c>
      <c r="M53" s="361">
        <v>5630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UwMfDCuTwbOw9wRws5ZeOW+90naRGjEEYW8Thg0onEgpLqHHh6m9KI0Y1icHhgNhKHZ34qHafneDPnAqQ7tKA==" saltValue="Er3EHW7gkZ7/abEMRzRd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589</v>
      </c>
      <c r="G54" s="119" t="s">
        <v>590</v>
      </c>
      <c r="H54" s="120" t="s">
        <v>591</v>
      </c>
    </row>
    <row r="55" spans="2:8" ht="52.5" customHeight="1" x14ac:dyDescent="0.15">
      <c r="B55" s="121"/>
      <c r="C55" s="1207" t="s">
        <v>50</v>
      </c>
      <c r="D55" s="1207"/>
      <c r="E55" s="1208"/>
      <c r="F55" s="122">
        <v>1210</v>
      </c>
      <c r="G55" s="122">
        <v>1512</v>
      </c>
      <c r="H55" s="123">
        <v>1721</v>
      </c>
    </row>
    <row r="56" spans="2:8" ht="52.5" customHeight="1" x14ac:dyDescent="0.15">
      <c r="B56" s="124"/>
      <c r="C56" s="1209" t="s">
        <v>51</v>
      </c>
      <c r="D56" s="1209"/>
      <c r="E56" s="1210"/>
      <c r="F56" s="125">
        <v>1566</v>
      </c>
      <c r="G56" s="125">
        <v>1843</v>
      </c>
      <c r="H56" s="126">
        <v>1637</v>
      </c>
    </row>
    <row r="57" spans="2:8" ht="53.25" customHeight="1" x14ac:dyDescent="0.15">
      <c r="B57" s="124"/>
      <c r="C57" s="1211" t="s">
        <v>52</v>
      </c>
      <c r="D57" s="1211"/>
      <c r="E57" s="1212"/>
      <c r="F57" s="127">
        <v>4719</v>
      </c>
      <c r="G57" s="127">
        <v>4907</v>
      </c>
      <c r="H57" s="128">
        <v>4809</v>
      </c>
    </row>
    <row r="58" spans="2:8" ht="45.75" customHeight="1" x14ac:dyDescent="0.15">
      <c r="B58" s="129"/>
      <c r="C58" s="1202" t="s">
        <v>623</v>
      </c>
      <c r="D58" s="1203"/>
      <c r="E58" s="1204"/>
      <c r="F58" s="130">
        <v>1416</v>
      </c>
      <c r="G58" s="130">
        <v>1384</v>
      </c>
      <c r="H58" s="131">
        <v>1334</v>
      </c>
    </row>
    <row r="59" spans="2:8" ht="45.75" customHeight="1" x14ac:dyDescent="0.15">
      <c r="B59" s="129"/>
      <c r="C59" s="1202" t="s">
        <v>624</v>
      </c>
      <c r="D59" s="1203"/>
      <c r="E59" s="1204"/>
      <c r="F59" s="130">
        <v>745</v>
      </c>
      <c r="G59" s="130">
        <v>719</v>
      </c>
      <c r="H59" s="131">
        <v>700</v>
      </c>
    </row>
    <row r="60" spans="2:8" ht="45.75" customHeight="1" x14ac:dyDescent="0.15">
      <c r="B60" s="129"/>
      <c r="C60" s="1202" t="s">
        <v>626</v>
      </c>
      <c r="D60" s="1203"/>
      <c r="E60" s="1204"/>
      <c r="F60" s="130">
        <v>398</v>
      </c>
      <c r="G60" s="130">
        <v>514</v>
      </c>
      <c r="H60" s="131">
        <v>424</v>
      </c>
    </row>
    <row r="61" spans="2:8" ht="45.75" customHeight="1" x14ac:dyDescent="0.15">
      <c r="B61" s="129"/>
      <c r="C61" s="1202" t="s">
        <v>621</v>
      </c>
      <c r="D61" s="1203"/>
      <c r="E61" s="1204"/>
      <c r="F61" s="130">
        <v>332</v>
      </c>
      <c r="G61" s="130">
        <v>311</v>
      </c>
      <c r="H61" s="131">
        <v>382</v>
      </c>
    </row>
    <row r="62" spans="2:8" ht="45.75" customHeight="1" thickBot="1" x14ac:dyDescent="0.2">
      <c r="B62" s="132"/>
      <c r="C62" s="1202" t="s">
        <v>625</v>
      </c>
      <c r="D62" s="1203"/>
      <c r="E62" s="1204"/>
      <c r="F62" s="130">
        <v>336</v>
      </c>
      <c r="G62" s="130">
        <v>341</v>
      </c>
      <c r="H62" s="131">
        <v>329</v>
      </c>
    </row>
    <row r="63" spans="2:8" ht="52.5" customHeight="1" thickBot="1" x14ac:dyDescent="0.2">
      <c r="B63" s="133"/>
      <c r="C63" s="1205" t="s">
        <v>53</v>
      </c>
      <c r="D63" s="1205"/>
      <c r="E63" s="1206"/>
      <c r="F63" s="134">
        <v>7494</v>
      </c>
      <c r="G63" s="134">
        <v>8262</v>
      </c>
      <c r="H63" s="135">
        <v>8167</v>
      </c>
    </row>
    <row r="64" spans="2:8" x14ac:dyDescent="0.15"/>
  </sheetData>
  <sheetProtection algorithmName="SHA-512" hashValue="JQwbhjFacGhvQkbRuQEcA0V274/xv47UwYvTWWyeuABSgwtGUOnNsUE3M7t2hnYv0EUBKufJK6SmBBNWYkNUbg==" saltValue="KUkeDXbhQUUL0zf2T7DJ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584</v>
      </c>
      <c r="G2" s="149"/>
      <c r="H2" s="150"/>
    </row>
    <row r="3" spans="1:8" x14ac:dyDescent="0.15">
      <c r="A3" s="146" t="s">
        <v>577</v>
      </c>
      <c r="B3" s="151"/>
      <c r="C3" s="152"/>
      <c r="D3" s="153">
        <v>124859</v>
      </c>
      <c r="E3" s="154"/>
      <c r="F3" s="155">
        <v>85173</v>
      </c>
      <c r="G3" s="156"/>
      <c r="H3" s="157"/>
    </row>
    <row r="4" spans="1:8" x14ac:dyDescent="0.15">
      <c r="A4" s="158"/>
      <c r="B4" s="159"/>
      <c r="C4" s="160"/>
      <c r="D4" s="161">
        <v>69257</v>
      </c>
      <c r="E4" s="162"/>
      <c r="F4" s="163">
        <v>43913</v>
      </c>
      <c r="G4" s="164"/>
      <c r="H4" s="165"/>
    </row>
    <row r="5" spans="1:8" x14ac:dyDescent="0.15">
      <c r="A5" s="146" t="s">
        <v>579</v>
      </c>
      <c r="B5" s="151"/>
      <c r="C5" s="152"/>
      <c r="D5" s="153">
        <v>90700</v>
      </c>
      <c r="E5" s="154"/>
      <c r="F5" s="155">
        <v>94081</v>
      </c>
      <c r="G5" s="156"/>
      <c r="H5" s="157"/>
    </row>
    <row r="6" spans="1:8" x14ac:dyDescent="0.15">
      <c r="A6" s="158"/>
      <c r="B6" s="159"/>
      <c r="C6" s="160"/>
      <c r="D6" s="161">
        <v>66933</v>
      </c>
      <c r="E6" s="162"/>
      <c r="F6" s="163">
        <v>48949</v>
      </c>
      <c r="G6" s="164"/>
      <c r="H6" s="165"/>
    </row>
    <row r="7" spans="1:8" x14ac:dyDescent="0.15">
      <c r="A7" s="146" t="s">
        <v>580</v>
      </c>
      <c r="B7" s="151"/>
      <c r="C7" s="152"/>
      <c r="D7" s="153">
        <v>108013</v>
      </c>
      <c r="E7" s="154"/>
      <c r="F7" s="155">
        <v>92632</v>
      </c>
      <c r="G7" s="156"/>
      <c r="H7" s="157"/>
    </row>
    <row r="8" spans="1:8" x14ac:dyDescent="0.15">
      <c r="A8" s="158"/>
      <c r="B8" s="159"/>
      <c r="C8" s="160"/>
      <c r="D8" s="161">
        <v>53450</v>
      </c>
      <c r="E8" s="162"/>
      <c r="F8" s="163">
        <v>47978</v>
      </c>
      <c r="G8" s="164"/>
      <c r="H8" s="165"/>
    </row>
    <row r="9" spans="1:8" x14ac:dyDescent="0.15">
      <c r="A9" s="146" t="s">
        <v>581</v>
      </c>
      <c r="B9" s="151"/>
      <c r="C9" s="152"/>
      <c r="D9" s="153">
        <v>126232</v>
      </c>
      <c r="E9" s="154"/>
      <c r="F9" s="155">
        <v>96469</v>
      </c>
      <c r="G9" s="156"/>
      <c r="H9" s="157"/>
    </row>
    <row r="10" spans="1:8" x14ac:dyDescent="0.15">
      <c r="A10" s="158"/>
      <c r="B10" s="159"/>
      <c r="C10" s="160"/>
      <c r="D10" s="161">
        <v>67443</v>
      </c>
      <c r="E10" s="162"/>
      <c r="F10" s="163">
        <v>49775</v>
      </c>
      <c r="G10" s="164"/>
      <c r="H10" s="165"/>
    </row>
    <row r="11" spans="1:8" x14ac:dyDescent="0.15">
      <c r="A11" s="146" t="s">
        <v>582</v>
      </c>
      <c r="B11" s="151"/>
      <c r="C11" s="152"/>
      <c r="D11" s="153">
        <v>133519</v>
      </c>
      <c r="E11" s="154"/>
      <c r="F11" s="155">
        <v>85743</v>
      </c>
      <c r="G11" s="156"/>
      <c r="H11" s="157"/>
    </row>
    <row r="12" spans="1:8" x14ac:dyDescent="0.15">
      <c r="A12" s="158"/>
      <c r="B12" s="159"/>
      <c r="C12" s="166"/>
      <c r="D12" s="161">
        <v>67718</v>
      </c>
      <c r="E12" s="162"/>
      <c r="F12" s="163">
        <v>45231</v>
      </c>
      <c r="G12" s="164"/>
      <c r="H12" s="165"/>
    </row>
    <row r="13" spans="1:8" x14ac:dyDescent="0.15">
      <c r="A13" s="146"/>
      <c r="B13" s="151"/>
      <c r="C13" s="167"/>
      <c r="D13" s="168">
        <v>116665</v>
      </c>
      <c r="E13" s="169"/>
      <c r="F13" s="170">
        <v>90820</v>
      </c>
      <c r="G13" s="171"/>
      <c r="H13" s="157"/>
    </row>
    <row r="14" spans="1:8" x14ac:dyDescent="0.15">
      <c r="A14" s="158"/>
      <c r="B14" s="159"/>
      <c r="C14" s="160"/>
      <c r="D14" s="161">
        <v>64960</v>
      </c>
      <c r="E14" s="162"/>
      <c r="F14" s="163">
        <v>47169</v>
      </c>
      <c r="G14" s="164"/>
      <c r="H14" s="165"/>
    </row>
    <row r="17" spans="1:11" x14ac:dyDescent="0.15">
      <c r="A17" s="142" t="s">
        <v>55</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56</v>
      </c>
      <c r="B19" s="172">
        <f>ROUND(VALUE(SUBSTITUTE(実質収支比率等に係る経年分析!F$48,"▲","-")),2)</f>
        <v>5.3</v>
      </c>
      <c r="C19" s="172">
        <f>ROUND(VALUE(SUBSTITUTE(実質収支比率等に係る経年分析!G$48,"▲","-")),2)</f>
        <v>5.27</v>
      </c>
      <c r="D19" s="172">
        <f>ROUND(VALUE(SUBSTITUTE(実質収支比率等に係る経年分析!H$48,"▲","-")),2)</f>
        <v>5.18</v>
      </c>
      <c r="E19" s="172">
        <f>ROUND(VALUE(SUBSTITUTE(実質収支比率等に係る経年分析!I$48,"▲","-")),2)</f>
        <v>6</v>
      </c>
      <c r="F19" s="172">
        <f>ROUND(VALUE(SUBSTITUTE(実質収支比率等に係る経年分析!J$48,"▲","-")),2)</f>
        <v>5.37</v>
      </c>
    </row>
    <row r="20" spans="1:11" x14ac:dyDescent="0.15">
      <c r="A20" s="172" t="s">
        <v>57</v>
      </c>
      <c r="B20" s="172">
        <f>ROUND(VALUE(SUBSTITUTE(実質収支比率等に係る経年分析!F$47,"▲","-")),2)</f>
        <v>7.84</v>
      </c>
      <c r="C20" s="172">
        <f>ROUND(VALUE(SUBSTITUTE(実質収支比率等に係る経年分析!G$47,"▲","-")),2)</f>
        <v>7.2</v>
      </c>
      <c r="D20" s="172">
        <f>ROUND(VALUE(SUBSTITUTE(実質収支比率等に係る経年分析!H$47,"▲","-")),2)</f>
        <v>8.9</v>
      </c>
      <c r="E20" s="172">
        <f>ROUND(VALUE(SUBSTITUTE(実質収支比率等に係る経年分析!I$47,"▲","-")),2)</f>
        <v>10.56</v>
      </c>
      <c r="F20" s="172">
        <f>ROUND(VALUE(SUBSTITUTE(実質収支比率等に係る経年分析!J$47,"▲","-")),2)</f>
        <v>12.39</v>
      </c>
    </row>
    <row r="21" spans="1:11" x14ac:dyDescent="0.15">
      <c r="A21" s="172" t="s">
        <v>58</v>
      </c>
      <c r="B21" s="172">
        <f>IF(ISNUMBER(VALUE(SUBSTITUTE(実質収支比率等に係る経年分析!F$49,"▲","-"))),ROUND(VALUE(SUBSTITUTE(実質収支比率等に係る経年分析!F$49,"▲","-")),2),NA())</f>
        <v>-11.61</v>
      </c>
      <c r="C21" s="172">
        <f>IF(ISNUMBER(VALUE(SUBSTITUTE(実質収支比率等に係る経年分析!G$49,"▲","-"))),ROUND(VALUE(SUBSTITUTE(実質収支比率等に係る経年分析!G$49,"▲","-")),2),NA())</f>
        <v>-0.93</v>
      </c>
      <c r="D21" s="172">
        <f>IF(ISNUMBER(VALUE(SUBSTITUTE(実質収支比率等に係る経年分析!H$49,"▲","-"))),ROUND(VALUE(SUBSTITUTE(実質収支比率等に係る経年分析!H$49,"▲","-")),2),NA())</f>
        <v>1.8</v>
      </c>
      <c r="E21" s="172">
        <f>IF(ISNUMBER(VALUE(SUBSTITUTE(実質収支比率等に係る経年分析!I$49,"▲","-"))),ROUND(VALUE(SUBSTITUTE(実質収支比率等に係る経年分析!I$49,"▲","-")),2),NA())</f>
        <v>3.19</v>
      </c>
      <c r="F21" s="172">
        <f>IF(ISNUMBER(VALUE(SUBSTITUTE(実質収支比率等に係る経年分析!J$49,"▲","-"))),ROUND(VALUE(SUBSTITUTE(実質収支比率等に係る経年分析!J$49,"▲","-")),2),NA())</f>
        <v>0.7</v>
      </c>
    </row>
    <row r="24" spans="1:11" x14ac:dyDescent="0.15">
      <c r="A24" s="142" t="s">
        <v>59</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60</v>
      </c>
      <c r="C26" s="173" t="s">
        <v>61</v>
      </c>
      <c r="D26" s="173" t="s">
        <v>60</v>
      </c>
      <c r="E26" s="173" t="s">
        <v>61</v>
      </c>
      <c r="F26" s="173" t="s">
        <v>60</v>
      </c>
      <c r="G26" s="173" t="s">
        <v>61</v>
      </c>
      <c r="H26" s="173" t="s">
        <v>60</v>
      </c>
      <c r="I26" s="173" t="s">
        <v>61</v>
      </c>
      <c r="J26" s="173" t="s">
        <v>60</v>
      </c>
      <c r="K26" s="173" t="s">
        <v>61</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0.02</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0.06</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0.01</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v>
      </c>
      <c r="J27" s="173" t="e">
        <f>IF(ROUND(VALUE(SUBSTITUTE(連結実質赤字比率に係る赤字・黒字の構成分析!J$43,"▲", "-")), 2) &lt; 0, ABS(ROUND(VALUE(SUBSTITUTE(連結実質赤字比率に係る赤字・黒字の構成分析!J$43,"▲", "-")), 2)), NA())</f>
        <v>#N/A</v>
      </c>
      <c r="K27" s="173">
        <f>IF(ROUND(VALUE(SUBSTITUTE(連結実質赤字比率に係る赤字・黒字の構成分析!J$43,"▲", "-")), 2) &gt;= 0, ABS(ROUND(VALUE(SUBSTITUTE(連結実質赤字比率に係る赤字・黒字の構成分析!J$43,"▲", "-")), 2)), NA())</f>
        <v>0</v>
      </c>
    </row>
    <row r="28" spans="1:11" x14ac:dyDescent="0.15">
      <c r="A28" s="173" t="str">
        <f>IF(連結実質赤字比率に係る赤字・黒字の構成分析!C$42="",NA(),連結実質赤字比率に係る赤字・黒字の構成分析!C$42)</f>
        <v>その他会計（赤字）</v>
      </c>
      <c r="B28" s="173">
        <f>IF(ROUND(VALUE(SUBSTITUTE(連結実質赤字比率に係る赤字・黒字の構成分析!F$42,"▲", "-")), 2) &lt; 0, ABS(ROUND(VALUE(SUBSTITUTE(連結実質赤字比率に係る赤字・黒字の構成分析!F$42,"▲", "-")), 2)), NA())</f>
        <v>0.51</v>
      </c>
      <c r="C28" s="173" t="e">
        <f>IF(ROUND(VALUE(SUBSTITUTE(連結実質赤字比率に係る赤字・黒字の構成分析!F$42,"▲", "-")), 2) &gt;= 0, ABS(ROUND(VALUE(SUBSTITUTE(連結実質赤字比率に係る赤字・黒字の構成分析!F$42,"▲", "-")), 2)), NA())</f>
        <v>#N/A</v>
      </c>
      <c r="D28" s="173">
        <f>IF(ROUND(VALUE(SUBSTITUTE(連結実質赤字比率に係る赤字・黒字の構成分析!G$42,"▲", "-")), 2) &lt; 0, ABS(ROUND(VALUE(SUBSTITUTE(連結実質赤字比率に係る赤字・黒字の構成分析!G$42,"▲", "-")), 2)), NA())</f>
        <v>0.51</v>
      </c>
      <c r="E28" s="173" t="e">
        <f>IF(ROUND(VALUE(SUBSTITUTE(連結実質赤字比率に係る赤字・黒字の構成分析!G$42,"▲", "-")), 2) &gt;= 0, ABS(ROUND(VALUE(SUBSTITUTE(連結実質赤字比率に係る赤字・黒字の構成分析!G$42,"▲", "-")), 2)), NA())</f>
        <v>#N/A</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str">
        <f>IF(連結実質赤字比率に係る赤字・黒字の構成分析!C$41="",NA(),連結実質赤字比率に係る赤字・黒字の構成分析!C$41)</f>
        <v>高梁市後期高齢者医療特別会計</v>
      </c>
      <c r="B29" s="173" t="e">
        <f>IF(ROUND(VALUE(SUBSTITUTE(連結実質赤字比率に係る赤字・黒字の構成分析!F$41,"▲", "-")), 2) &lt; 0, ABS(ROUND(VALUE(SUBSTITUTE(連結実質赤字比率に係る赤字・黒字の構成分析!F$41,"▲", "-")), 2)), NA())</f>
        <v>#N/A</v>
      </c>
      <c r="C29" s="173">
        <f>IF(ROUND(VALUE(SUBSTITUTE(連結実質赤字比率に係る赤字・黒字の構成分析!F$41,"▲", "-")), 2) &gt;= 0, ABS(ROUND(VALUE(SUBSTITUTE(連結実質赤字比率に係る赤字・黒字の構成分析!F$41,"▲", "-")), 2)), NA())</f>
        <v>0.01</v>
      </c>
      <c r="D29" s="173" t="e">
        <f>IF(ROUND(VALUE(SUBSTITUTE(連結実質赤字比率に係る赤字・黒字の構成分析!G$41,"▲", "-")), 2) &lt; 0, ABS(ROUND(VALUE(SUBSTITUTE(連結実質赤字比率に係る赤字・黒字の構成分析!G$41,"▲", "-")), 2)), NA())</f>
        <v>#N/A</v>
      </c>
      <c r="E29" s="173">
        <f>IF(ROUND(VALUE(SUBSTITUTE(連結実質赤字比率に係る赤字・黒字の構成分析!G$41,"▲", "-")), 2) &gt;= 0, ABS(ROUND(VALUE(SUBSTITUTE(連結実質赤字比率に係る赤字・黒字の構成分析!G$41,"▲", "-")), 2)), NA())</f>
        <v>0.01</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0.01</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0.01</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0</v>
      </c>
    </row>
    <row r="30" spans="1:11" x14ac:dyDescent="0.15">
      <c r="A30" s="173" t="str">
        <f>IF(連結実質赤字比率に係る赤字・黒字の構成分析!C$40="",NA(),連結実質赤字比率に係る赤字・黒字の構成分析!C$40)</f>
        <v>高梁市地域開発事業特別会計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0.21</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0.23</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0.03</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0.02</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0.02</v>
      </c>
    </row>
    <row r="31" spans="1:11" x14ac:dyDescent="0.15">
      <c r="A31" s="173" t="str">
        <f>IF(連結実質赤字比率に係る赤字・黒字の構成分析!C$39="",NA(),連結実質赤字比率に係る赤字・黒字の構成分析!C$39)</f>
        <v>高梁市国民健康保険特別会計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0.59</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0.69</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0.87</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0.3</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0.47</v>
      </c>
    </row>
    <row r="32" spans="1:11" x14ac:dyDescent="0.15">
      <c r="A32" s="173" t="str">
        <f>IF(連結実質赤字比率に係る赤字・黒字の構成分析!C$38="",NA(),連結実質赤字比率に係る赤字・黒字の構成分析!C$38)</f>
        <v>高梁市下水道事業特別会計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0.45</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0.67</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0.53</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0.74</v>
      </c>
    </row>
    <row r="33" spans="1:16" x14ac:dyDescent="0.15">
      <c r="A33" s="173" t="str">
        <f>IF(連結実質赤字比率に係る赤字・黒字の構成分析!C$37="",NA(),連結実質赤字比率に係る赤字・黒字の構成分析!C$37)</f>
        <v>高梁市介護保険特別会計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0.32</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0.43</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0.24</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0.61</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1.6</v>
      </c>
    </row>
    <row r="34" spans="1:16" x14ac:dyDescent="0.15">
      <c r="A34" s="173" t="str">
        <f>IF(連結実質赤字比率に係る赤字・黒字の構成分析!C$36="",NA(),連結実質赤字比率に係る赤字・黒字の構成分析!C$36)</f>
        <v>一般会計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5.79</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5.77</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5.16</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5.99</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5.36</v>
      </c>
    </row>
    <row r="35" spans="1:16" x14ac:dyDescent="0.15">
      <c r="A35" s="173" t="str">
        <f>IF(連結実質赤字比率に係る赤字・黒字の構成分析!C$35="",NA(),連結実質赤字比率に係る赤字・黒字の構成分析!C$35)</f>
        <v>高梁市水道事業特別会計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5.3</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5.59</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5.46</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5.27</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5.46</v>
      </c>
    </row>
    <row r="36" spans="1:16" x14ac:dyDescent="0.15">
      <c r="A36" s="173" t="str">
        <f>IF(連結実質赤字比率に係る赤字・黒字の構成分析!C$34="",NA(),連結実質赤字比率に係る赤字・黒字の構成分析!C$34)</f>
        <v>高梁市国民健康保険成羽病院事業会計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10.18</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10.74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10.37</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9.61</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9.17</v>
      </c>
    </row>
    <row r="39" spans="1:16" x14ac:dyDescent="0.15">
      <c r="A39" s="142" t="s">
        <v>62</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15">
      <c r="A42" s="174" t="s">
        <v>65</v>
      </c>
      <c r="B42" s="174"/>
      <c r="C42" s="174"/>
      <c r="D42" s="174">
        <f>'実質公債費比率（分子）の構造'!K$52</f>
        <v>3243</v>
      </c>
      <c r="E42" s="174"/>
      <c r="F42" s="174"/>
      <c r="G42" s="174">
        <f>'実質公債費比率（分子）の構造'!L$52</f>
        <v>3183</v>
      </c>
      <c r="H42" s="174"/>
      <c r="I42" s="174"/>
      <c r="J42" s="174">
        <f>'実質公債費比率（分子）の構造'!M$52</f>
        <v>3130</v>
      </c>
      <c r="K42" s="174"/>
      <c r="L42" s="174"/>
      <c r="M42" s="174">
        <f>'実質公債費比率（分子）の構造'!N$52</f>
        <v>3365</v>
      </c>
      <c r="N42" s="174"/>
      <c r="O42" s="174"/>
      <c r="P42" s="174">
        <f>'実質公債費比率（分子）の構造'!O$52</f>
        <v>3405</v>
      </c>
    </row>
    <row r="43" spans="1:16" x14ac:dyDescent="0.15">
      <c r="A43" s="174" t="s">
        <v>66</v>
      </c>
      <c r="B43" s="174">
        <f>'実質公債費比率（分子）の構造'!K$51</f>
        <v>2</v>
      </c>
      <c r="C43" s="174"/>
      <c r="D43" s="174"/>
      <c r="E43" s="174">
        <f>'実質公債費比率（分子）の構造'!L$51</f>
        <v>1</v>
      </c>
      <c r="F43" s="174"/>
      <c r="G43" s="174"/>
      <c r="H43" s="174">
        <f>'実質公債費比率（分子）の構造'!M$51</f>
        <v>0</v>
      </c>
      <c r="I43" s="174"/>
      <c r="J43" s="174"/>
      <c r="K43" s="174">
        <f>'実質公債費比率（分子）の構造'!N$51</f>
        <v>0</v>
      </c>
      <c r="L43" s="174"/>
      <c r="M43" s="174"/>
      <c r="N43" s="174">
        <f>'実質公債費比率（分子）の構造'!O$51</f>
        <v>0</v>
      </c>
      <c r="O43" s="174"/>
      <c r="P43" s="174"/>
    </row>
    <row r="44" spans="1:16" x14ac:dyDescent="0.15">
      <c r="A44" s="174" t="s">
        <v>67</v>
      </c>
      <c r="B44" s="174">
        <f>'実質公債費比率（分子）の構造'!K$50</f>
        <v>14</v>
      </c>
      <c r="C44" s="174"/>
      <c r="D44" s="174"/>
      <c r="E44" s="174">
        <f>'実質公債費比率（分子）の構造'!L$50</f>
        <v>38</v>
      </c>
      <c r="F44" s="174"/>
      <c r="G44" s="174"/>
      <c r="H44" s="174">
        <f>'実質公債費比率（分子）の構造'!M$50</f>
        <v>13</v>
      </c>
      <c r="I44" s="174"/>
      <c r="J44" s="174"/>
      <c r="K44" s="174">
        <f>'実質公債費比率（分子）の構造'!N$50</f>
        <v>16</v>
      </c>
      <c r="L44" s="174"/>
      <c r="M44" s="174"/>
      <c r="N44" s="174">
        <f>'実質公債費比率（分子）の構造'!O$50</f>
        <v>10</v>
      </c>
      <c r="O44" s="174"/>
      <c r="P44" s="174"/>
    </row>
    <row r="45" spans="1:16" x14ac:dyDescent="0.15">
      <c r="A45" s="174" t="s">
        <v>68</v>
      </c>
      <c r="B45" s="174">
        <f>'実質公債費比率（分子）の構造'!K$49</f>
        <v>21</v>
      </c>
      <c r="C45" s="174"/>
      <c r="D45" s="174"/>
      <c r="E45" s="174">
        <f>'実質公債費比率（分子）の構造'!L$49</f>
        <v>21</v>
      </c>
      <c r="F45" s="174"/>
      <c r="G45" s="174"/>
      <c r="H45" s="174">
        <f>'実質公債費比率（分子）の構造'!M$49</f>
        <v>21</v>
      </c>
      <c r="I45" s="174"/>
      <c r="J45" s="174"/>
      <c r="K45" s="174">
        <f>'実質公債費比率（分子）の構造'!N$49</f>
        <v>29</v>
      </c>
      <c r="L45" s="174"/>
      <c r="M45" s="174"/>
      <c r="N45" s="174">
        <f>'実質公債費比率（分子）の構造'!O$49</f>
        <v>29</v>
      </c>
      <c r="O45" s="174"/>
      <c r="P45" s="174"/>
    </row>
    <row r="46" spans="1:16" x14ac:dyDescent="0.15">
      <c r="A46" s="174" t="s">
        <v>69</v>
      </c>
      <c r="B46" s="174">
        <f>'実質公債費比率（分子）の構造'!K$48</f>
        <v>869</v>
      </c>
      <c r="C46" s="174"/>
      <c r="D46" s="174"/>
      <c r="E46" s="174">
        <f>'実質公債費比率（分子）の構造'!L$48</f>
        <v>899</v>
      </c>
      <c r="F46" s="174"/>
      <c r="G46" s="174"/>
      <c r="H46" s="174">
        <f>'実質公債費比率（分子）の構造'!M$48</f>
        <v>851</v>
      </c>
      <c r="I46" s="174"/>
      <c r="J46" s="174"/>
      <c r="K46" s="174">
        <f>'実質公債費比率（分子）の構造'!N$48</f>
        <v>672</v>
      </c>
      <c r="L46" s="174"/>
      <c r="M46" s="174"/>
      <c r="N46" s="174">
        <f>'実質公債費比率（分子）の構造'!O$48</f>
        <v>738</v>
      </c>
      <c r="O46" s="174"/>
      <c r="P46" s="174"/>
    </row>
    <row r="47" spans="1:16" x14ac:dyDescent="0.15">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72</v>
      </c>
      <c r="B49" s="174">
        <f>'実質公債費比率（分子）の構造'!K$45</f>
        <v>3664</v>
      </c>
      <c r="C49" s="174"/>
      <c r="D49" s="174"/>
      <c r="E49" s="174">
        <f>'実質公債費比率（分子）の構造'!L$45</f>
        <v>3566</v>
      </c>
      <c r="F49" s="174"/>
      <c r="G49" s="174"/>
      <c r="H49" s="174">
        <f>'実質公債費比率（分子）の構造'!M$45</f>
        <v>3547</v>
      </c>
      <c r="I49" s="174"/>
      <c r="J49" s="174"/>
      <c r="K49" s="174">
        <f>'実質公債費比率（分子）の構造'!N$45</f>
        <v>3844</v>
      </c>
      <c r="L49" s="174"/>
      <c r="M49" s="174"/>
      <c r="N49" s="174">
        <f>'実質公債費比率（分子）の構造'!O$45</f>
        <v>3987</v>
      </c>
      <c r="O49" s="174"/>
      <c r="P49" s="174"/>
    </row>
    <row r="50" spans="1:16" x14ac:dyDescent="0.15">
      <c r="A50" s="174" t="s">
        <v>73</v>
      </c>
      <c r="B50" s="174" t="e">
        <f>NA()</f>
        <v>#N/A</v>
      </c>
      <c r="C50" s="174">
        <f>IF(ISNUMBER('実質公債費比率（分子）の構造'!K$53),'実質公債費比率（分子）の構造'!K$53,NA())</f>
        <v>1327</v>
      </c>
      <c r="D50" s="174" t="e">
        <f>NA()</f>
        <v>#N/A</v>
      </c>
      <c r="E50" s="174" t="e">
        <f>NA()</f>
        <v>#N/A</v>
      </c>
      <c r="F50" s="174">
        <f>IF(ISNUMBER('実質公債費比率（分子）の構造'!L$53),'実質公債費比率（分子）の構造'!L$53,NA())</f>
        <v>1342</v>
      </c>
      <c r="G50" s="174" t="e">
        <f>NA()</f>
        <v>#N/A</v>
      </c>
      <c r="H50" s="174" t="e">
        <f>NA()</f>
        <v>#N/A</v>
      </c>
      <c r="I50" s="174">
        <f>IF(ISNUMBER('実質公債費比率（分子）の構造'!M$53),'実質公債費比率（分子）の構造'!M$53,NA())</f>
        <v>1302</v>
      </c>
      <c r="J50" s="174" t="e">
        <f>NA()</f>
        <v>#N/A</v>
      </c>
      <c r="K50" s="174" t="e">
        <f>NA()</f>
        <v>#N/A</v>
      </c>
      <c r="L50" s="174">
        <f>IF(ISNUMBER('実質公債費比率（分子）の構造'!N$53),'実質公債費比率（分子）の構造'!N$53,NA())</f>
        <v>1196</v>
      </c>
      <c r="M50" s="174" t="e">
        <f>NA()</f>
        <v>#N/A</v>
      </c>
      <c r="N50" s="174" t="e">
        <f>NA()</f>
        <v>#N/A</v>
      </c>
      <c r="O50" s="174">
        <f>IF(ISNUMBER('実質公債費比率（分子）の構造'!O$53),'実質公債費比率（分子）の構造'!O$53,NA())</f>
        <v>1359</v>
      </c>
      <c r="P50" s="174" t="e">
        <f>NA()</f>
        <v>#N/A</v>
      </c>
    </row>
    <row r="53" spans="1:16" x14ac:dyDescent="0.15">
      <c r="A53" s="142" t="s">
        <v>74</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15">
      <c r="A56" s="173" t="s">
        <v>45</v>
      </c>
      <c r="B56" s="173"/>
      <c r="C56" s="173"/>
      <c r="D56" s="173">
        <f>'将来負担比率（分子）の構造'!I$52</f>
        <v>28683</v>
      </c>
      <c r="E56" s="173"/>
      <c r="F56" s="173"/>
      <c r="G56" s="173">
        <f>'将来負担比率（分子）の構造'!J$52</f>
        <v>29139</v>
      </c>
      <c r="H56" s="173"/>
      <c r="I56" s="173"/>
      <c r="J56" s="173">
        <f>'将来負担比率（分子）の構造'!K$52</f>
        <v>28814</v>
      </c>
      <c r="K56" s="173"/>
      <c r="L56" s="173"/>
      <c r="M56" s="173">
        <f>'将来負担比率（分子）の構造'!L$52</f>
        <v>28764</v>
      </c>
      <c r="N56" s="173"/>
      <c r="O56" s="173"/>
      <c r="P56" s="173">
        <f>'将来負担比率（分子）の構造'!M$52</f>
        <v>27885</v>
      </c>
    </row>
    <row r="57" spans="1:16" x14ac:dyDescent="0.15">
      <c r="A57" s="173" t="s">
        <v>44</v>
      </c>
      <c r="B57" s="173"/>
      <c r="C57" s="173"/>
      <c r="D57" s="173">
        <f>'将来負担比率（分子）の構造'!I$51</f>
        <v>1710</v>
      </c>
      <c r="E57" s="173"/>
      <c r="F57" s="173"/>
      <c r="G57" s="173">
        <f>'将来負担比率（分子）の構造'!J$51</f>
        <v>1544</v>
      </c>
      <c r="H57" s="173"/>
      <c r="I57" s="173"/>
      <c r="J57" s="173">
        <f>'将来負担比率（分子）の構造'!K$51</f>
        <v>1440</v>
      </c>
      <c r="K57" s="173"/>
      <c r="L57" s="173"/>
      <c r="M57" s="173">
        <f>'将来負担比率（分子）の構造'!L$51</f>
        <v>1091</v>
      </c>
      <c r="N57" s="173"/>
      <c r="O57" s="173"/>
      <c r="P57" s="173">
        <f>'将来負担比率（分子）の構造'!M$51</f>
        <v>990</v>
      </c>
    </row>
    <row r="58" spans="1:16" x14ac:dyDescent="0.15">
      <c r="A58" s="173" t="s">
        <v>43</v>
      </c>
      <c r="B58" s="173"/>
      <c r="C58" s="173"/>
      <c r="D58" s="173">
        <f>'将来負担比率（分子）の構造'!I$50</f>
        <v>6408</v>
      </c>
      <c r="E58" s="173"/>
      <c r="F58" s="173"/>
      <c r="G58" s="173">
        <f>'将来負担比率（分子）の構造'!J$50</f>
        <v>6951</v>
      </c>
      <c r="H58" s="173"/>
      <c r="I58" s="173"/>
      <c r="J58" s="173">
        <f>'将来負担比率（分子）の構造'!K$50</f>
        <v>7051</v>
      </c>
      <c r="K58" s="173"/>
      <c r="L58" s="173"/>
      <c r="M58" s="173">
        <f>'将来負担比率（分子）の構造'!L$50</f>
        <v>8003</v>
      </c>
      <c r="N58" s="173"/>
      <c r="O58" s="173"/>
      <c r="P58" s="173">
        <f>'将来負担比率（分子）の構造'!M$50</f>
        <v>8063</v>
      </c>
    </row>
    <row r="59" spans="1:16" x14ac:dyDescent="0.15">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38</v>
      </c>
      <c r="B61" s="173">
        <f>'将来負担比率（分子）の構造'!I$46</f>
        <v>1</v>
      </c>
      <c r="C61" s="173"/>
      <c r="D61" s="173"/>
      <c r="E61" s="173" t="str">
        <f>'将来負担比率（分子）の構造'!J$46</f>
        <v>-</v>
      </c>
      <c r="F61" s="173"/>
      <c r="G61" s="173"/>
      <c r="H61" s="173">
        <f>'将来負担比率（分子）の構造'!K$46</f>
        <v>0</v>
      </c>
      <c r="I61" s="173"/>
      <c r="J61" s="173"/>
      <c r="K61" s="173">
        <f>'将来負担比率（分子）の構造'!L$46</f>
        <v>1</v>
      </c>
      <c r="L61" s="173"/>
      <c r="M61" s="173"/>
      <c r="N61" s="173">
        <f>'将来負担比率（分子）の構造'!M$46</f>
        <v>0</v>
      </c>
      <c r="O61" s="173"/>
      <c r="P61" s="173"/>
    </row>
    <row r="62" spans="1:16" x14ac:dyDescent="0.15">
      <c r="A62" s="173" t="s">
        <v>37</v>
      </c>
      <c r="B62" s="173">
        <f>'将来負担比率（分子）の構造'!I$45</f>
        <v>4138</v>
      </c>
      <c r="C62" s="173"/>
      <c r="D62" s="173"/>
      <c r="E62" s="173">
        <f>'将来負担比率（分子）の構造'!J$45</f>
        <v>4156</v>
      </c>
      <c r="F62" s="173"/>
      <c r="G62" s="173"/>
      <c r="H62" s="173">
        <f>'将来負担比率（分子）の構造'!K$45</f>
        <v>4103</v>
      </c>
      <c r="I62" s="173"/>
      <c r="J62" s="173"/>
      <c r="K62" s="173">
        <f>'将来負担比率（分子）の構造'!L$45</f>
        <v>4113</v>
      </c>
      <c r="L62" s="173"/>
      <c r="M62" s="173"/>
      <c r="N62" s="173">
        <f>'将来負担比率（分子）の構造'!M$45</f>
        <v>3955</v>
      </c>
      <c r="O62" s="173"/>
      <c r="P62" s="173"/>
    </row>
    <row r="63" spans="1:16" x14ac:dyDescent="0.15">
      <c r="A63" s="173" t="s">
        <v>36</v>
      </c>
      <c r="B63" s="173">
        <f>'将来負担比率（分子）の構造'!I$44</f>
        <v>270</v>
      </c>
      <c r="C63" s="173"/>
      <c r="D63" s="173"/>
      <c r="E63" s="173">
        <f>'将来負担比率（分子）の構造'!J$44</f>
        <v>320</v>
      </c>
      <c r="F63" s="173"/>
      <c r="G63" s="173"/>
      <c r="H63" s="173">
        <f>'将来負担比率（分子）の構造'!K$44</f>
        <v>304</v>
      </c>
      <c r="I63" s="173"/>
      <c r="J63" s="173"/>
      <c r="K63" s="173">
        <f>'将来負担比率（分子）の構造'!L$44</f>
        <v>279</v>
      </c>
      <c r="L63" s="173"/>
      <c r="M63" s="173"/>
      <c r="N63" s="173">
        <f>'将来負担比率（分子）の構造'!M$44</f>
        <v>254</v>
      </c>
      <c r="O63" s="173"/>
      <c r="P63" s="173"/>
    </row>
    <row r="64" spans="1:16" x14ac:dyDescent="0.15">
      <c r="A64" s="173" t="s">
        <v>35</v>
      </c>
      <c r="B64" s="173">
        <f>'将来負担比率（分子）の構造'!I$43</f>
        <v>9293</v>
      </c>
      <c r="C64" s="173"/>
      <c r="D64" s="173"/>
      <c r="E64" s="173">
        <f>'将来負担比率（分子）の構造'!J$43</f>
        <v>8607</v>
      </c>
      <c r="F64" s="173"/>
      <c r="G64" s="173"/>
      <c r="H64" s="173">
        <f>'将来負担比率（分子）の構造'!K$43</f>
        <v>8493</v>
      </c>
      <c r="I64" s="173"/>
      <c r="J64" s="173"/>
      <c r="K64" s="173">
        <f>'将来負担比率（分子）の構造'!L$43</f>
        <v>9016</v>
      </c>
      <c r="L64" s="173"/>
      <c r="M64" s="173"/>
      <c r="N64" s="173">
        <f>'将来負担比率（分子）の構造'!M$43</f>
        <v>6991</v>
      </c>
      <c r="O64" s="173"/>
      <c r="P64" s="173"/>
    </row>
    <row r="65" spans="1:16" x14ac:dyDescent="0.15">
      <c r="A65" s="173" t="s">
        <v>34</v>
      </c>
      <c r="B65" s="173">
        <f>'将来負担比率（分子）の構造'!I$42</f>
        <v>23</v>
      </c>
      <c r="C65" s="173"/>
      <c r="D65" s="173"/>
      <c r="E65" s="173">
        <f>'将来負担比率（分子）の構造'!J$42</f>
        <v>25</v>
      </c>
      <c r="F65" s="173"/>
      <c r="G65" s="173"/>
      <c r="H65" s="173">
        <f>'将来負担比率（分子）の構造'!K$42</f>
        <v>24</v>
      </c>
      <c r="I65" s="173"/>
      <c r="J65" s="173"/>
      <c r="K65" s="173">
        <f>'将来負担比率（分子）の構造'!L$42</f>
        <v>34</v>
      </c>
      <c r="L65" s="173"/>
      <c r="M65" s="173"/>
      <c r="N65" s="173">
        <f>'将来負担比率（分子）の構造'!M$42</f>
        <v>43</v>
      </c>
      <c r="O65" s="173"/>
      <c r="P65" s="173"/>
    </row>
    <row r="66" spans="1:16" x14ac:dyDescent="0.15">
      <c r="A66" s="173" t="s">
        <v>33</v>
      </c>
      <c r="B66" s="173">
        <f>'将来負担比率（分子）の構造'!I$41</f>
        <v>33082</v>
      </c>
      <c r="C66" s="173"/>
      <c r="D66" s="173"/>
      <c r="E66" s="173">
        <f>'将来負担比率（分子）の構造'!J$41</f>
        <v>32942</v>
      </c>
      <c r="F66" s="173"/>
      <c r="G66" s="173"/>
      <c r="H66" s="173">
        <f>'将来負担比率（分子）の構造'!K$41</f>
        <v>32544</v>
      </c>
      <c r="I66" s="173"/>
      <c r="J66" s="173"/>
      <c r="K66" s="173">
        <f>'将来負担比率（分子）の構造'!L$41</f>
        <v>32310</v>
      </c>
      <c r="L66" s="173"/>
      <c r="M66" s="173"/>
      <c r="N66" s="173">
        <f>'将来負担比率（分子）の構造'!M$41</f>
        <v>31324</v>
      </c>
      <c r="O66" s="173"/>
      <c r="P66" s="173"/>
    </row>
    <row r="67" spans="1:16" x14ac:dyDescent="0.15">
      <c r="A67" s="173" t="s">
        <v>77</v>
      </c>
      <c r="B67" s="173" t="e">
        <f>NA()</f>
        <v>#N/A</v>
      </c>
      <c r="C67" s="173">
        <f>IF(ISNUMBER('将来負担比率（分子）の構造'!I$53), IF('将来負担比率（分子）の構造'!I$53 &lt; 0, 0, '将来負担比率（分子）の構造'!I$53), NA())</f>
        <v>10005</v>
      </c>
      <c r="D67" s="173" t="e">
        <f>NA()</f>
        <v>#N/A</v>
      </c>
      <c r="E67" s="173" t="e">
        <f>NA()</f>
        <v>#N/A</v>
      </c>
      <c r="F67" s="173">
        <f>IF(ISNUMBER('将来負担比率（分子）の構造'!J$53), IF('将来負担比率（分子）の構造'!J$53 &lt; 0, 0, '将来負担比率（分子）の構造'!J$53), NA())</f>
        <v>8416</v>
      </c>
      <c r="G67" s="173" t="e">
        <f>NA()</f>
        <v>#N/A</v>
      </c>
      <c r="H67" s="173" t="e">
        <f>NA()</f>
        <v>#N/A</v>
      </c>
      <c r="I67" s="173">
        <f>IF(ISNUMBER('将来負担比率（分子）の構造'!K$53), IF('将来負担比率（分子）の構造'!K$53 &lt; 0, 0, '将来負担比率（分子）の構造'!K$53), NA())</f>
        <v>8164</v>
      </c>
      <c r="J67" s="173" t="e">
        <f>NA()</f>
        <v>#N/A</v>
      </c>
      <c r="K67" s="173" t="e">
        <f>NA()</f>
        <v>#N/A</v>
      </c>
      <c r="L67" s="173">
        <f>IF(ISNUMBER('将来負担比率（分子）の構造'!L$53), IF('将来負担比率（分子）の構造'!L$53 &lt; 0, 0, '将来負担比率（分子）の構造'!L$53), NA())</f>
        <v>7896</v>
      </c>
      <c r="M67" s="173" t="e">
        <f>NA()</f>
        <v>#N/A</v>
      </c>
      <c r="N67" s="173" t="e">
        <f>NA()</f>
        <v>#N/A</v>
      </c>
      <c r="O67" s="173">
        <f>IF(ISNUMBER('将来負担比率（分子）の構造'!M$53), IF('将来負担比率（分子）の構造'!M$53 &lt; 0, 0, '将来負担比率（分子）の構造'!M$53), NA())</f>
        <v>5630</v>
      </c>
      <c r="P67" s="173" t="e">
        <f>NA()</f>
        <v>#N/A</v>
      </c>
    </row>
    <row r="70" spans="1:16" x14ac:dyDescent="0.15">
      <c r="A70" s="175" t="s">
        <v>78</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79</v>
      </c>
      <c r="B72" s="177">
        <f>基金残高に係る経年分析!F55</f>
        <v>1210</v>
      </c>
      <c r="C72" s="177">
        <f>基金残高に係る経年分析!G55</f>
        <v>1512</v>
      </c>
      <c r="D72" s="177">
        <f>基金残高に係る経年分析!H55</f>
        <v>1721</v>
      </c>
    </row>
    <row r="73" spans="1:16" x14ac:dyDescent="0.15">
      <c r="A73" s="176" t="s">
        <v>80</v>
      </c>
      <c r="B73" s="177">
        <f>基金残高に係る経年分析!F56</f>
        <v>1566</v>
      </c>
      <c r="C73" s="177">
        <f>基金残高に係る経年分析!G56</f>
        <v>1843</v>
      </c>
      <c r="D73" s="177">
        <f>基金残高に係る経年分析!H56</f>
        <v>1637</v>
      </c>
    </row>
    <row r="74" spans="1:16" x14ac:dyDescent="0.15">
      <c r="A74" s="176" t="s">
        <v>81</v>
      </c>
      <c r="B74" s="177">
        <f>基金残高に係る経年分析!F57</f>
        <v>4719</v>
      </c>
      <c r="C74" s="177">
        <f>基金残高に係る経年分析!G57</f>
        <v>4907</v>
      </c>
      <c r="D74" s="177">
        <f>基金残高に係る経年分析!H57</f>
        <v>4809</v>
      </c>
    </row>
  </sheetData>
  <sheetProtection algorithmName="SHA-512" hashValue="LR7CVNYRrpFbiWjfESbpO3DVku3A0PIn216Dzmb3GSt72ty35E+nhEv4ra31Zlh+f8iNEPXFI5UdHvcJxTah7A==" saltValue="Yh9W+wYCNsJfrbnP3W1d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5" t="s">
        <v>220</v>
      </c>
      <c r="DI1" s="716"/>
      <c r="DJ1" s="716"/>
      <c r="DK1" s="716"/>
      <c r="DL1" s="716"/>
      <c r="DM1" s="716"/>
      <c r="DN1" s="717"/>
      <c r="DO1" s="212"/>
      <c r="DP1" s="715" t="s">
        <v>221</v>
      </c>
      <c r="DQ1" s="716"/>
      <c r="DR1" s="716"/>
      <c r="DS1" s="716"/>
      <c r="DT1" s="716"/>
      <c r="DU1" s="716"/>
      <c r="DV1" s="716"/>
      <c r="DW1" s="716"/>
      <c r="DX1" s="716"/>
      <c r="DY1" s="716"/>
      <c r="DZ1" s="716"/>
      <c r="EA1" s="716"/>
      <c r="EB1" s="716"/>
      <c r="EC1" s="717"/>
      <c r="ED1" s="211"/>
      <c r="EE1" s="211"/>
      <c r="EF1" s="211"/>
      <c r="EG1" s="211"/>
      <c r="EH1" s="211"/>
      <c r="EI1" s="211"/>
      <c r="EJ1" s="211"/>
      <c r="EK1" s="211"/>
      <c r="EL1" s="211"/>
      <c r="EM1" s="211"/>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71" t="s">
        <v>223</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1" t="s">
        <v>224</v>
      </c>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2"/>
      <c r="BV3" s="672"/>
      <c r="BW3" s="672"/>
      <c r="BX3" s="672"/>
      <c r="BY3" s="672"/>
      <c r="BZ3" s="672"/>
      <c r="CA3" s="672"/>
      <c r="CB3" s="673"/>
      <c r="CD3" s="671" t="s">
        <v>225</v>
      </c>
      <c r="CE3" s="672"/>
      <c r="CF3" s="672"/>
      <c r="CG3" s="672"/>
      <c r="CH3" s="672"/>
      <c r="CI3" s="672"/>
      <c r="CJ3" s="672"/>
      <c r="CK3" s="672"/>
      <c r="CL3" s="672"/>
      <c r="CM3" s="672"/>
      <c r="CN3" s="672"/>
      <c r="CO3" s="672"/>
      <c r="CP3" s="672"/>
      <c r="CQ3" s="672"/>
      <c r="CR3" s="672"/>
      <c r="CS3" s="672"/>
      <c r="CT3" s="672"/>
      <c r="CU3" s="672"/>
      <c r="CV3" s="672"/>
      <c r="CW3" s="672"/>
      <c r="CX3" s="672"/>
      <c r="CY3" s="672"/>
      <c r="CZ3" s="672"/>
      <c r="DA3" s="672"/>
      <c r="DB3" s="672"/>
      <c r="DC3" s="672"/>
      <c r="DD3" s="672"/>
      <c r="DE3" s="672"/>
      <c r="DF3" s="672"/>
      <c r="DG3" s="672"/>
      <c r="DH3" s="672"/>
      <c r="DI3" s="672"/>
      <c r="DJ3" s="672"/>
      <c r="DK3" s="672"/>
      <c r="DL3" s="672"/>
      <c r="DM3" s="672"/>
      <c r="DN3" s="672"/>
      <c r="DO3" s="672"/>
      <c r="DP3" s="672"/>
      <c r="DQ3" s="672"/>
      <c r="DR3" s="672"/>
      <c r="DS3" s="672"/>
      <c r="DT3" s="672"/>
      <c r="DU3" s="672"/>
      <c r="DV3" s="672"/>
      <c r="DW3" s="672"/>
      <c r="DX3" s="672"/>
      <c r="DY3" s="672"/>
      <c r="DZ3" s="672"/>
      <c r="EA3" s="672"/>
      <c r="EB3" s="672"/>
      <c r="EC3" s="673"/>
    </row>
    <row r="4" spans="2:143" ht="11.25" customHeight="1" x14ac:dyDescent="0.15">
      <c r="B4" s="671" t="s">
        <v>1</v>
      </c>
      <c r="C4" s="672"/>
      <c r="D4" s="672"/>
      <c r="E4" s="672"/>
      <c r="F4" s="672"/>
      <c r="G4" s="672"/>
      <c r="H4" s="672"/>
      <c r="I4" s="672"/>
      <c r="J4" s="672"/>
      <c r="K4" s="672"/>
      <c r="L4" s="672"/>
      <c r="M4" s="672"/>
      <c r="N4" s="672"/>
      <c r="O4" s="672"/>
      <c r="P4" s="672"/>
      <c r="Q4" s="673"/>
      <c r="R4" s="671" t="s">
        <v>226</v>
      </c>
      <c r="S4" s="672"/>
      <c r="T4" s="672"/>
      <c r="U4" s="672"/>
      <c r="V4" s="672"/>
      <c r="W4" s="672"/>
      <c r="X4" s="672"/>
      <c r="Y4" s="673"/>
      <c r="Z4" s="671" t="s">
        <v>227</v>
      </c>
      <c r="AA4" s="672"/>
      <c r="AB4" s="672"/>
      <c r="AC4" s="673"/>
      <c r="AD4" s="671" t="s">
        <v>228</v>
      </c>
      <c r="AE4" s="672"/>
      <c r="AF4" s="672"/>
      <c r="AG4" s="672"/>
      <c r="AH4" s="672"/>
      <c r="AI4" s="672"/>
      <c r="AJ4" s="672"/>
      <c r="AK4" s="673"/>
      <c r="AL4" s="671" t="s">
        <v>227</v>
      </c>
      <c r="AM4" s="672"/>
      <c r="AN4" s="672"/>
      <c r="AO4" s="673"/>
      <c r="AP4" s="718" t="s">
        <v>229</v>
      </c>
      <c r="AQ4" s="718"/>
      <c r="AR4" s="718"/>
      <c r="AS4" s="718"/>
      <c r="AT4" s="718"/>
      <c r="AU4" s="718"/>
      <c r="AV4" s="718"/>
      <c r="AW4" s="718"/>
      <c r="AX4" s="718"/>
      <c r="AY4" s="718"/>
      <c r="AZ4" s="718"/>
      <c r="BA4" s="718"/>
      <c r="BB4" s="718"/>
      <c r="BC4" s="718"/>
      <c r="BD4" s="718"/>
      <c r="BE4" s="718"/>
      <c r="BF4" s="718"/>
      <c r="BG4" s="718" t="s">
        <v>230</v>
      </c>
      <c r="BH4" s="718"/>
      <c r="BI4" s="718"/>
      <c r="BJ4" s="718"/>
      <c r="BK4" s="718"/>
      <c r="BL4" s="718"/>
      <c r="BM4" s="718"/>
      <c r="BN4" s="718"/>
      <c r="BO4" s="718" t="s">
        <v>227</v>
      </c>
      <c r="BP4" s="718"/>
      <c r="BQ4" s="718"/>
      <c r="BR4" s="718"/>
      <c r="BS4" s="718" t="s">
        <v>231</v>
      </c>
      <c r="BT4" s="718"/>
      <c r="BU4" s="718"/>
      <c r="BV4" s="718"/>
      <c r="BW4" s="718"/>
      <c r="BX4" s="718"/>
      <c r="BY4" s="718"/>
      <c r="BZ4" s="718"/>
      <c r="CA4" s="718"/>
      <c r="CB4" s="718"/>
      <c r="CD4" s="671" t="s">
        <v>232</v>
      </c>
      <c r="CE4" s="672"/>
      <c r="CF4" s="672"/>
      <c r="CG4" s="672"/>
      <c r="CH4" s="672"/>
      <c r="CI4" s="672"/>
      <c r="CJ4" s="672"/>
      <c r="CK4" s="672"/>
      <c r="CL4" s="672"/>
      <c r="CM4" s="672"/>
      <c r="CN4" s="672"/>
      <c r="CO4" s="672"/>
      <c r="CP4" s="672"/>
      <c r="CQ4" s="672"/>
      <c r="CR4" s="672"/>
      <c r="CS4" s="672"/>
      <c r="CT4" s="672"/>
      <c r="CU4" s="672"/>
      <c r="CV4" s="672"/>
      <c r="CW4" s="672"/>
      <c r="CX4" s="672"/>
      <c r="CY4" s="672"/>
      <c r="CZ4" s="672"/>
      <c r="DA4" s="672"/>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3"/>
    </row>
    <row r="5" spans="2:143" ht="11.25" customHeight="1" x14ac:dyDescent="0.15">
      <c r="B5" s="677" t="s">
        <v>233</v>
      </c>
      <c r="C5" s="678"/>
      <c r="D5" s="678"/>
      <c r="E5" s="678"/>
      <c r="F5" s="678"/>
      <c r="G5" s="678"/>
      <c r="H5" s="678"/>
      <c r="I5" s="678"/>
      <c r="J5" s="678"/>
      <c r="K5" s="678"/>
      <c r="L5" s="678"/>
      <c r="M5" s="678"/>
      <c r="N5" s="678"/>
      <c r="O5" s="678"/>
      <c r="P5" s="678"/>
      <c r="Q5" s="679"/>
      <c r="R5" s="674">
        <v>3794482</v>
      </c>
      <c r="S5" s="675"/>
      <c r="T5" s="675"/>
      <c r="U5" s="675"/>
      <c r="V5" s="675"/>
      <c r="W5" s="675"/>
      <c r="X5" s="675"/>
      <c r="Y5" s="700"/>
      <c r="Z5" s="713">
        <v>14.2</v>
      </c>
      <c r="AA5" s="713"/>
      <c r="AB5" s="713"/>
      <c r="AC5" s="713"/>
      <c r="AD5" s="714">
        <v>3684548</v>
      </c>
      <c r="AE5" s="714"/>
      <c r="AF5" s="714"/>
      <c r="AG5" s="714"/>
      <c r="AH5" s="714"/>
      <c r="AI5" s="714"/>
      <c r="AJ5" s="714"/>
      <c r="AK5" s="714"/>
      <c r="AL5" s="701">
        <v>26.7</v>
      </c>
      <c r="AM5" s="683"/>
      <c r="AN5" s="683"/>
      <c r="AO5" s="702"/>
      <c r="AP5" s="677" t="s">
        <v>234</v>
      </c>
      <c r="AQ5" s="678"/>
      <c r="AR5" s="678"/>
      <c r="AS5" s="678"/>
      <c r="AT5" s="678"/>
      <c r="AU5" s="678"/>
      <c r="AV5" s="678"/>
      <c r="AW5" s="678"/>
      <c r="AX5" s="678"/>
      <c r="AY5" s="678"/>
      <c r="AZ5" s="678"/>
      <c r="BA5" s="678"/>
      <c r="BB5" s="678"/>
      <c r="BC5" s="678"/>
      <c r="BD5" s="678"/>
      <c r="BE5" s="678"/>
      <c r="BF5" s="679"/>
      <c r="BG5" s="619">
        <v>3684548</v>
      </c>
      <c r="BH5" s="620"/>
      <c r="BI5" s="620"/>
      <c r="BJ5" s="620"/>
      <c r="BK5" s="620"/>
      <c r="BL5" s="620"/>
      <c r="BM5" s="620"/>
      <c r="BN5" s="621"/>
      <c r="BO5" s="657">
        <v>97.1</v>
      </c>
      <c r="BP5" s="657"/>
      <c r="BQ5" s="657"/>
      <c r="BR5" s="657"/>
      <c r="BS5" s="658">
        <v>26937</v>
      </c>
      <c r="BT5" s="658"/>
      <c r="BU5" s="658"/>
      <c r="BV5" s="658"/>
      <c r="BW5" s="658"/>
      <c r="BX5" s="658"/>
      <c r="BY5" s="658"/>
      <c r="BZ5" s="658"/>
      <c r="CA5" s="658"/>
      <c r="CB5" s="693"/>
      <c r="CD5" s="671" t="s">
        <v>229</v>
      </c>
      <c r="CE5" s="672"/>
      <c r="CF5" s="672"/>
      <c r="CG5" s="672"/>
      <c r="CH5" s="672"/>
      <c r="CI5" s="672"/>
      <c r="CJ5" s="672"/>
      <c r="CK5" s="672"/>
      <c r="CL5" s="672"/>
      <c r="CM5" s="672"/>
      <c r="CN5" s="672"/>
      <c r="CO5" s="672"/>
      <c r="CP5" s="672"/>
      <c r="CQ5" s="673"/>
      <c r="CR5" s="671" t="s">
        <v>235</v>
      </c>
      <c r="CS5" s="672"/>
      <c r="CT5" s="672"/>
      <c r="CU5" s="672"/>
      <c r="CV5" s="672"/>
      <c r="CW5" s="672"/>
      <c r="CX5" s="672"/>
      <c r="CY5" s="673"/>
      <c r="CZ5" s="671" t="s">
        <v>227</v>
      </c>
      <c r="DA5" s="672"/>
      <c r="DB5" s="672"/>
      <c r="DC5" s="673"/>
      <c r="DD5" s="671" t="s">
        <v>236</v>
      </c>
      <c r="DE5" s="672"/>
      <c r="DF5" s="672"/>
      <c r="DG5" s="672"/>
      <c r="DH5" s="672"/>
      <c r="DI5" s="672"/>
      <c r="DJ5" s="672"/>
      <c r="DK5" s="672"/>
      <c r="DL5" s="672"/>
      <c r="DM5" s="672"/>
      <c r="DN5" s="672"/>
      <c r="DO5" s="672"/>
      <c r="DP5" s="673"/>
      <c r="DQ5" s="671" t="s">
        <v>237</v>
      </c>
      <c r="DR5" s="672"/>
      <c r="DS5" s="672"/>
      <c r="DT5" s="672"/>
      <c r="DU5" s="672"/>
      <c r="DV5" s="672"/>
      <c r="DW5" s="672"/>
      <c r="DX5" s="672"/>
      <c r="DY5" s="672"/>
      <c r="DZ5" s="672"/>
      <c r="EA5" s="672"/>
      <c r="EB5" s="672"/>
      <c r="EC5" s="673"/>
    </row>
    <row r="6" spans="2:143" ht="11.25" customHeight="1" x14ac:dyDescent="0.15">
      <c r="B6" s="616" t="s">
        <v>238</v>
      </c>
      <c r="C6" s="617"/>
      <c r="D6" s="617"/>
      <c r="E6" s="617"/>
      <c r="F6" s="617"/>
      <c r="G6" s="617"/>
      <c r="H6" s="617"/>
      <c r="I6" s="617"/>
      <c r="J6" s="617"/>
      <c r="K6" s="617"/>
      <c r="L6" s="617"/>
      <c r="M6" s="617"/>
      <c r="N6" s="617"/>
      <c r="O6" s="617"/>
      <c r="P6" s="617"/>
      <c r="Q6" s="618"/>
      <c r="R6" s="619">
        <v>347450</v>
      </c>
      <c r="S6" s="620"/>
      <c r="T6" s="620"/>
      <c r="U6" s="620"/>
      <c r="V6" s="620"/>
      <c r="W6" s="620"/>
      <c r="X6" s="620"/>
      <c r="Y6" s="621"/>
      <c r="Z6" s="657">
        <v>1.3</v>
      </c>
      <c r="AA6" s="657"/>
      <c r="AB6" s="657"/>
      <c r="AC6" s="657"/>
      <c r="AD6" s="658">
        <v>347450</v>
      </c>
      <c r="AE6" s="658"/>
      <c r="AF6" s="658"/>
      <c r="AG6" s="658"/>
      <c r="AH6" s="658"/>
      <c r="AI6" s="658"/>
      <c r="AJ6" s="658"/>
      <c r="AK6" s="658"/>
      <c r="AL6" s="622">
        <v>2.5</v>
      </c>
      <c r="AM6" s="623"/>
      <c r="AN6" s="623"/>
      <c r="AO6" s="659"/>
      <c r="AP6" s="616" t="s">
        <v>239</v>
      </c>
      <c r="AQ6" s="617"/>
      <c r="AR6" s="617"/>
      <c r="AS6" s="617"/>
      <c r="AT6" s="617"/>
      <c r="AU6" s="617"/>
      <c r="AV6" s="617"/>
      <c r="AW6" s="617"/>
      <c r="AX6" s="617"/>
      <c r="AY6" s="617"/>
      <c r="AZ6" s="617"/>
      <c r="BA6" s="617"/>
      <c r="BB6" s="617"/>
      <c r="BC6" s="617"/>
      <c r="BD6" s="617"/>
      <c r="BE6" s="617"/>
      <c r="BF6" s="618"/>
      <c r="BG6" s="619">
        <v>3684548</v>
      </c>
      <c r="BH6" s="620"/>
      <c r="BI6" s="620"/>
      <c r="BJ6" s="620"/>
      <c r="BK6" s="620"/>
      <c r="BL6" s="620"/>
      <c r="BM6" s="620"/>
      <c r="BN6" s="621"/>
      <c r="BO6" s="657">
        <v>97.1</v>
      </c>
      <c r="BP6" s="657"/>
      <c r="BQ6" s="657"/>
      <c r="BR6" s="657"/>
      <c r="BS6" s="658">
        <v>26937</v>
      </c>
      <c r="BT6" s="658"/>
      <c r="BU6" s="658"/>
      <c r="BV6" s="658"/>
      <c r="BW6" s="658"/>
      <c r="BX6" s="658"/>
      <c r="BY6" s="658"/>
      <c r="BZ6" s="658"/>
      <c r="CA6" s="658"/>
      <c r="CB6" s="693"/>
      <c r="CD6" s="677" t="s">
        <v>240</v>
      </c>
      <c r="CE6" s="678"/>
      <c r="CF6" s="678"/>
      <c r="CG6" s="678"/>
      <c r="CH6" s="678"/>
      <c r="CI6" s="678"/>
      <c r="CJ6" s="678"/>
      <c r="CK6" s="678"/>
      <c r="CL6" s="678"/>
      <c r="CM6" s="678"/>
      <c r="CN6" s="678"/>
      <c r="CO6" s="678"/>
      <c r="CP6" s="678"/>
      <c r="CQ6" s="679"/>
      <c r="CR6" s="619">
        <v>159579</v>
      </c>
      <c r="CS6" s="620"/>
      <c r="CT6" s="620"/>
      <c r="CU6" s="620"/>
      <c r="CV6" s="620"/>
      <c r="CW6" s="620"/>
      <c r="CX6" s="620"/>
      <c r="CY6" s="621"/>
      <c r="CZ6" s="701">
        <v>0.6</v>
      </c>
      <c r="DA6" s="683"/>
      <c r="DB6" s="683"/>
      <c r="DC6" s="703"/>
      <c r="DD6" s="625" t="s">
        <v>181</v>
      </c>
      <c r="DE6" s="620"/>
      <c r="DF6" s="620"/>
      <c r="DG6" s="620"/>
      <c r="DH6" s="620"/>
      <c r="DI6" s="620"/>
      <c r="DJ6" s="620"/>
      <c r="DK6" s="620"/>
      <c r="DL6" s="620"/>
      <c r="DM6" s="620"/>
      <c r="DN6" s="620"/>
      <c r="DO6" s="620"/>
      <c r="DP6" s="621"/>
      <c r="DQ6" s="625">
        <v>159578</v>
      </c>
      <c r="DR6" s="620"/>
      <c r="DS6" s="620"/>
      <c r="DT6" s="620"/>
      <c r="DU6" s="620"/>
      <c r="DV6" s="620"/>
      <c r="DW6" s="620"/>
      <c r="DX6" s="620"/>
      <c r="DY6" s="620"/>
      <c r="DZ6" s="620"/>
      <c r="EA6" s="620"/>
      <c r="EB6" s="620"/>
      <c r="EC6" s="656"/>
    </row>
    <row r="7" spans="2:143" ht="11.25" customHeight="1" x14ac:dyDescent="0.15">
      <c r="B7" s="616" t="s">
        <v>241</v>
      </c>
      <c r="C7" s="617"/>
      <c r="D7" s="617"/>
      <c r="E7" s="617"/>
      <c r="F7" s="617"/>
      <c r="G7" s="617"/>
      <c r="H7" s="617"/>
      <c r="I7" s="617"/>
      <c r="J7" s="617"/>
      <c r="K7" s="617"/>
      <c r="L7" s="617"/>
      <c r="M7" s="617"/>
      <c r="N7" s="617"/>
      <c r="O7" s="617"/>
      <c r="P7" s="617"/>
      <c r="Q7" s="618"/>
      <c r="R7" s="619">
        <v>1377</v>
      </c>
      <c r="S7" s="620"/>
      <c r="T7" s="620"/>
      <c r="U7" s="620"/>
      <c r="V7" s="620"/>
      <c r="W7" s="620"/>
      <c r="X7" s="620"/>
      <c r="Y7" s="621"/>
      <c r="Z7" s="657">
        <v>0</v>
      </c>
      <c r="AA7" s="657"/>
      <c r="AB7" s="657"/>
      <c r="AC7" s="657"/>
      <c r="AD7" s="658">
        <v>1377</v>
      </c>
      <c r="AE7" s="658"/>
      <c r="AF7" s="658"/>
      <c r="AG7" s="658"/>
      <c r="AH7" s="658"/>
      <c r="AI7" s="658"/>
      <c r="AJ7" s="658"/>
      <c r="AK7" s="658"/>
      <c r="AL7" s="622">
        <v>0</v>
      </c>
      <c r="AM7" s="623"/>
      <c r="AN7" s="623"/>
      <c r="AO7" s="659"/>
      <c r="AP7" s="616" t="s">
        <v>242</v>
      </c>
      <c r="AQ7" s="617"/>
      <c r="AR7" s="617"/>
      <c r="AS7" s="617"/>
      <c r="AT7" s="617"/>
      <c r="AU7" s="617"/>
      <c r="AV7" s="617"/>
      <c r="AW7" s="617"/>
      <c r="AX7" s="617"/>
      <c r="AY7" s="617"/>
      <c r="AZ7" s="617"/>
      <c r="BA7" s="617"/>
      <c r="BB7" s="617"/>
      <c r="BC7" s="617"/>
      <c r="BD7" s="617"/>
      <c r="BE7" s="617"/>
      <c r="BF7" s="618"/>
      <c r="BG7" s="619">
        <v>1351221</v>
      </c>
      <c r="BH7" s="620"/>
      <c r="BI7" s="620"/>
      <c r="BJ7" s="620"/>
      <c r="BK7" s="620"/>
      <c r="BL7" s="620"/>
      <c r="BM7" s="620"/>
      <c r="BN7" s="621"/>
      <c r="BO7" s="657">
        <v>35.6</v>
      </c>
      <c r="BP7" s="657"/>
      <c r="BQ7" s="657"/>
      <c r="BR7" s="657"/>
      <c r="BS7" s="658">
        <v>26937</v>
      </c>
      <c r="BT7" s="658"/>
      <c r="BU7" s="658"/>
      <c r="BV7" s="658"/>
      <c r="BW7" s="658"/>
      <c r="BX7" s="658"/>
      <c r="BY7" s="658"/>
      <c r="BZ7" s="658"/>
      <c r="CA7" s="658"/>
      <c r="CB7" s="693"/>
      <c r="CD7" s="616" t="s">
        <v>243</v>
      </c>
      <c r="CE7" s="617"/>
      <c r="CF7" s="617"/>
      <c r="CG7" s="617"/>
      <c r="CH7" s="617"/>
      <c r="CI7" s="617"/>
      <c r="CJ7" s="617"/>
      <c r="CK7" s="617"/>
      <c r="CL7" s="617"/>
      <c r="CM7" s="617"/>
      <c r="CN7" s="617"/>
      <c r="CO7" s="617"/>
      <c r="CP7" s="617"/>
      <c r="CQ7" s="618"/>
      <c r="CR7" s="619">
        <v>3935711</v>
      </c>
      <c r="CS7" s="620"/>
      <c r="CT7" s="620"/>
      <c r="CU7" s="620"/>
      <c r="CV7" s="620"/>
      <c r="CW7" s="620"/>
      <c r="CX7" s="620"/>
      <c r="CY7" s="621"/>
      <c r="CZ7" s="657">
        <v>15.3</v>
      </c>
      <c r="DA7" s="657"/>
      <c r="DB7" s="657"/>
      <c r="DC7" s="657"/>
      <c r="DD7" s="625">
        <v>516930</v>
      </c>
      <c r="DE7" s="620"/>
      <c r="DF7" s="620"/>
      <c r="DG7" s="620"/>
      <c r="DH7" s="620"/>
      <c r="DI7" s="620"/>
      <c r="DJ7" s="620"/>
      <c r="DK7" s="620"/>
      <c r="DL7" s="620"/>
      <c r="DM7" s="620"/>
      <c r="DN7" s="620"/>
      <c r="DO7" s="620"/>
      <c r="DP7" s="621"/>
      <c r="DQ7" s="625">
        <v>2766076</v>
      </c>
      <c r="DR7" s="620"/>
      <c r="DS7" s="620"/>
      <c r="DT7" s="620"/>
      <c r="DU7" s="620"/>
      <c r="DV7" s="620"/>
      <c r="DW7" s="620"/>
      <c r="DX7" s="620"/>
      <c r="DY7" s="620"/>
      <c r="DZ7" s="620"/>
      <c r="EA7" s="620"/>
      <c r="EB7" s="620"/>
      <c r="EC7" s="656"/>
    </row>
    <row r="8" spans="2:143" ht="11.25" customHeight="1" x14ac:dyDescent="0.15">
      <c r="B8" s="616" t="s">
        <v>244</v>
      </c>
      <c r="C8" s="617"/>
      <c r="D8" s="617"/>
      <c r="E8" s="617"/>
      <c r="F8" s="617"/>
      <c r="G8" s="617"/>
      <c r="H8" s="617"/>
      <c r="I8" s="617"/>
      <c r="J8" s="617"/>
      <c r="K8" s="617"/>
      <c r="L8" s="617"/>
      <c r="M8" s="617"/>
      <c r="N8" s="617"/>
      <c r="O8" s="617"/>
      <c r="P8" s="617"/>
      <c r="Q8" s="618"/>
      <c r="R8" s="619">
        <v>25200</v>
      </c>
      <c r="S8" s="620"/>
      <c r="T8" s="620"/>
      <c r="U8" s="620"/>
      <c r="V8" s="620"/>
      <c r="W8" s="620"/>
      <c r="X8" s="620"/>
      <c r="Y8" s="621"/>
      <c r="Z8" s="657">
        <v>0.1</v>
      </c>
      <c r="AA8" s="657"/>
      <c r="AB8" s="657"/>
      <c r="AC8" s="657"/>
      <c r="AD8" s="658">
        <v>25200</v>
      </c>
      <c r="AE8" s="658"/>
      <c r="AF8" s="658"/>
      <c r="AG8" s="658"/>
      <c r="AH8" s="658"/>
      <c r="AI8" s="658"/>
      <c r="AJ8" s="658"/>
      <c r="AK8" s="658"/>
      <c r="AL8" s="622">
        <v>0.2</v>
      </c>
      <c r="AM8" s="623"/>
      <c r="AN8" s="623"/>
      <c r="AO8" s="659"/>
      <c r="AP8" s="616" t="s">
        <v>245</v>
      </c>
      <c r="AQ8" s="617"/>
      <c r="AR8" s="617"/>
      <c r="AS8" s="617"/>
      <c r="AT8" s="617"/>
      <c r="AU8" s="617"/>
      <c r="AV8" s="617"/>
      <c r="AW8" s="617"/>
      <c r="AX8" s="617"/>
      <c r="AY8" s="617"/>
      <c r="AZ8" s="617"/>
      <c r="BA8" s="617"/>
      <c r="BB8" s="617"/>
      <c r="BC8" s="617"/>
      <c r="BD8" s="617"/>
      <c r="BE8" s="617"/>
      <c r="BF8" s="618"/>
      <c r="BG8" s="619">
        <v>49171</v>
      </c>
      <c r="BH8" s="620"/>
      <c r="BI8" s="620"/>
      <c r="BJ8" s="620"/>
      <c r="BK8" s="620"/>
      <c r="BL8" s="620"/>
      <c r="BM8" s="620"/>
      <c r="BN8" s="621"/>
      <c r="BO8" s="657">
        <v>1.3</v>
      </c>
      <c r="BP8" s="657"/>
      <c r="BQ8" s="657"/>
      <c r="BR8" s="657"/>
      <c r="BS8" s="658" t="s">
        <v>181</v>
      </c>
      <c r="BT8" s="658"/>
      <c r="BU8" s="658"/>
      <c r="BV8" s="658"/>
      <c r="BW8" s="658"/>
      <c r="BX8" s="658"/>
      <c r="BY8" s="658"/>
      <c r="BZ8" s="658"/>
      <c r="CA8" s="658"/>
      <c r="CB8" s="693"/>
      <c r="CD8" s="616" t="s">
        <v>246</v>
      </c>
      <c r="CE8" s="617"/>
      <c r="CF8" s="617"/>
      <c r="CG8" s="617"/>
      <c r="CH8" s="617"/>
      <c r="CI8" s="617"/>
      <c r="CJ8" s="617"/>
      <c r="CK8" s="617"/>
      <c r="CL8" s="617"/>
      <c r="CM8" s="617"/>
      <c r="CN8" s="617"/>
      <c r="CO8" s="617"/>
      <c r="CP8" s="617"/>
      <c r="CQ8" s="618"/>
      <c r="CR8" s="619">
        <v>6342160</v>
      </c>
      <c r="CS8" s="620"/>
      <c r="CT8" s="620"/>
      <c r="CU8" s="620"/>
      <c r="CV8" s="620"/>
      <c r="CW8" s="620"/>
      <c r="CX8" s="620"/>
      <c r="CY8" s="621"/>
      <c r="CZ8" s="657">
        <v>24.7</v>
      </c>
      <c r="DA8" s="657"/>
      <c r="DB8" s="657"/>
      <c r="DC8" s="657"/>
      <c r="DD8" s="625">
        <v>224636</v>
      </c>
      <c r="DE8" s="620"/>
      <c r="DF8" s="620"/>
      <c r="DG8" s="620"/>
      <c r="DH8" s="620"/>
      <c r="DI8" s="620"/>
      <c r="DJ8" s="620"/>
      <c r="DK8" s="620"/>
      <c r="DL8" s="620"/>
      <c r="DM8" s="620"/>
      <c r="DN8" s="620"/>
      <c r="DO8" s="620"/>
      <c r="DP8" s="621"/>
      <c r="DQ8" s="625">
        <v>3379104</v>
      </c>
      <c r="DR8" s="620"/>
      <c r="DS8" s="620"/>
      <c r="DT8" s="620"/>
      <c r="DU8" s="620"/>
      <c r="DV8" s="620"/>
      <c r="DW8" s="620"/>
      <c r="DX8" s="620"/>
      <c r="DY8" s="620"/>
      <c r="DZ8" s="620"/>
      <c r="EA8" s="620"/>
      <c r="EB8" s="620"/>
      <c r="EC8" s="656"/>
    </row>
    <row r="9" spans="2:143" ht="11.25" customHeight="1" x14ac:dyDescent="0.15">
      <c r="B9" s="616" t="s">
        <v>247</v>
      </c>
      <c r="C9" s="617"/>
      <c r="D9" s="617"/>
      <c r="E9" s="617"/>
      <c r="F9" s="617"/>
      <c r="G9" s="617"/>
      <c r="H9" s="617"/>
      <c r="I9" s="617"/>
      <c r="J9" s="617"/>
      <c r="K9" s="617"/>
      <c r="L9" s="617"/>
      <c r="M9" s="617"/>
      <c r="N9" s="617"/>
      <c r="O9" s="617"/>
      <c r="P9" s="617"/>
      <c r="Q9" s="618"/>
      <c r="R9" s="619">
        <v>16714</v>
      </c>
      <c r="S9" s="620"/>
      <c r="T9" s="620"/>
      <c r="U9" s="620"/>
      <c r="V9" s="620"/>
      <c r="W9" s="620"/>
      <c r="X9" s="620"/>
      <c r="Y9" s="621"/>
      <c r="Z9" s="657">
        <v>0.1</v>
      </c>
      <c r="AA9" s="657"/>
      <c r="AB9" s="657"/>
      <c r="AC9" s="657"/>
      <c r="AD9" s="658">
        <v>16714</v>
      </c>
      <c r="AE9" s="658"/>
      <c r="AF9" s="658"/>
      <c r="AG9" s="658"/>
      <c r="AH9" s="658"/>
      <c r="AI9" s="658"/>
      <c r="AJ9" s="658"/>
      <c r="AK9" s="658"/>
      <c r="AL9" s="622">
        <v>0.1</v>
      </c>
      <c r="AM9" s="623"/>
      <c r="AN9" s="623"/>
      <c r="AO9" s="659"/>
      <c r="AP9" s="616" t="s">
        <v>248</v>
      </c>
      <c r="AQ9" s="617"/>
      <c r="AR9" s="617"/>
      <c r="AS9" s="617"/>
      <c r="AT9" s="617"/>
      <c r="AU9" s="617"/>
      <c r="AV9" s="617"/>
      <c r="AW9" s="617"/>
      <c r="AX9" s="617"/>
      <c r="AY9" s="617"/>
      <c r="AZ9" s="617"/>
      <c r="BA9" s="617"/>
      <c r="BB9" s="617"/>
      <c r="BC9" s="617"/>
      <c r="BD9" s="617"/>
      <c r="BE9" s="617"/>
      <c r="BF9" s="618"/>
      <c r="BG9" s="619">
        <v>1125583</v>
      </c>
      <c r="BH9" s="620"/>
      <c r="BI9" s="620"/>
      <c r="BJ9" s="620"/>
      <c r="BK9" s="620"/>
      <c r="BL9" s="620"/>
      <c r="BM9" s="620"/>
      <c r="BN9" s="621"/>
      <c r="BO9" s="657">
        <v>29.7</v>
      </c>
      <c r="BP9" s="657"/>
      <c r="BQ9" s="657"/>
      <c r="BR9" s="657"/>
      <c r="BS9" s="658" t="s">
        <v>181</v>
      </c>
      <c r="BT9" s="658"/>
      <c r="BU9" s="658"/>
      <c r="BV9" s="658"/>
      <c r="BW9" s="658"/>
      <c r="BX9" s="658"/>
      <c r="BY9" s="658"/>
      <c r="BZ9" s="658"/>
      <c r="CA9" s="658"/>
      <c r="CB9" s="693"/>
      <c r="CD9" s="616" t="s">
        <v>249</v>
      </c>
      <c r="CE9" s="617"/>
      <c r="CF9" s="617"/>
      <c r="CG9" s="617"/>
      <c r="CH9" s="617"/>
      <c r="CI9" s="617"/>
      <c r="CJ9" s="617"/>
      <c r="CK9" s="617"/>
      <c r="CL9" s="617"/>
      <c r="CM9" s="617"/>
      <c r="CN9" s="617"/>
      <c r="CO9" s="617"/>
      <c r="CP9" s="617"/>
      <c r="CQ9" s="618"/>
      <c r="CR9" s="619">
        <v>2314840</v>
      </c>
      <c r="CS9" s="620"/>
      <c r="CT9" s="620"/>
      <c r="CU9" s="620"/>
      <c r="CV9" s="620"/>
      <c r="CW9" s="620"/>
      <c r="CX9" s="620"/>
      <c r="CY9" s="621"/>
      <c r="CZ9" s="657">
        <v>9</v>
      </c>
      <c r="DA9" s="657"/>
      <c r="DB9" s="657"/>
      <c r="DC9" s="657"/>
      <c r="DD9" s="625">
        <v>24285</v>
      </c>
      <c r="DE9" s="620"/>
      <c r="DF9" s="620"/>
      <c r="DG9" s="620"/>
      <c r="DH9" s="620"/>
      <c r="DI9" s="620"/>
      <c r="DJ9" s="620"/>
      <c r="DK9" s="620"/>
      <c r="DL9" s="620"/>
      <c r="DM9" s="620"/>
      <c r="DN9" s="620"/>
      <c r="DO9" s="620"/>
      <c r="DP9" s="621"/>
      <c r="DQ9" s="625">
        <v>1891673</v>
      </c>
      <c r="DR9" s="620"/>
      <c r="DS9" s="620"/>
      <c r="DT9" s="620"/>
      <c r="DU9" s="620"/>
      <c r="DV9" s="620"/>
      <c r="DW9" s="620"/>
      <c r="DX9" s="620"/>
      <c r="DY9" s="620"/>
      <c r="DZ9" s="620"/>
      <c r="EA9" s="620"/>
      <c r="EB9" s="620"/>
      <c r="EC9" s="656"/>
    </row>
    <row r="10" spans="2:143" ht="11.25" customHeight="1" x14ac:dyDescent="0.15">
      <c r="B10" s="616" t="s">
        <v>250</v>
      </c>
      <c r="C10" s="617"/>
      <c r="D10" s="617"/>
      <c r="E10" s="617"/>
      <c r="F10" s="617"/>
      <c r="G10" s="617"/>
      <c r="H10" s="617"/>
      <c r="I10" s="617"/>
      <c r="J10" s="617"/>
      <c r="K10" s="617"/>
      <c r="L10" s="617"/>
      <c r="M10" s="617"/>
      <c r="N10" s="617"/>
      <c r="O10" s="617"/>
      <c r="P10" s="617"/>
      <c r="Q10" s="618"/>
      <c r="R10" s="619" t="s">
        <v>181</v>
      </c>
      <c r="S10" s="620"/>
      <c r="T10" s="620"/>
      <c r="U10" s="620"/>
      <c r="V10" s="620"/>
      <c r="W10" s="620"/>
      <c r="X10" s="620"/>
      <c r="Y10" s="621"/>
      <c r="Z10" s="657" t="s">
        <v>181</v>
      </c>
      <c r="AA10" s="657"/>
      <c r="AB10" s="657"/>
      <c r="AC10" s="657"/>
      <c r="AD10" s="658" t="s">
        <v>181</v>
      </c>
      <c r="AE10" s="658"/>
      <c r="AF10" s="658"/>
      <c r="AG10" s="658"/>
      <c r="AH10" s="658"/>
      <c r="AI10" s="658"/>
      <c r="AJ10" s="658"/>
      <c r="AK10" s="658"/>
      <c r="AL10" s="622" t="s">
        <v>181</v>
      </c>
      <c r="AM10" s="623"/>
      <c r="AN10" s="623"/>
      <c r="AO10" s="659"/>
      <c r="AP10" s="616" t="s">
        <v>251</v>
      </c>
      <c r="AQ10" s="617"/>
      <c r="AR10" s="617"/>
      <c r="AS10" s="617"/>
      <c r="AT10" s="617"/>
      <c r="AU10" s="617"/>
      <c r="AV10" s="617"/>
      <c r="AW10" s="617"/>
      <c r="AX10" s="617"/>
      <c r="AY10" s="617"/>
      <c r="AZ10" s="617"/>
      <c r="BA10" s="617"/>
      <c r="BB10" s="617"/>
      <c r="BC10" s="617"/>
      <c r="BD10" s="617"/>
      <c r="BE10" s="617"/>
      <c r="BF10" s="618"/>
      <c r="BG10" s="619">
        <v>82169</v>
      </c>
      <c r="BH10" s="620"/>
      <c r="BI10" s="620"/>
      <c r="BJ10" s="620"/>
      <c r="BK10" s="620"/>
      <c r="BL10" s="620"/>
      <c r="BM10" s="620"/>
      <c r="BN10" s="621"/>
      <c r="BO10" s="657">
        <v>2.2000000000000002</v>
      </c>
      <c r="BP10" s="657"/>
      <c r="BQ10" s="657"/>
      <c r="BR10" s="657"/>
      <c r="BS10" s="658" t="s">
        <v>181</v>
      </c>
      <c r="BT10" s="658"/>
      <c r="BU10" s="658"/>
      <c r="BV10" s="658"/>
      <c r="BW10" s="658"/>
      <c r="BX10" s="658"/>
      <c r="BY10" s="658"/>
      <c r="BZ10" s="658"/>
      <c r="CA10" s="658"/>
      <c r="CB10" s="693"/>
      <c r="CD10" s="616" t="s">
        <v>252</v>
      </c>
      <c r="CE10" s="617"/>
      <c r="CF10" s="617"/>
      <c r="CG10" s="617"/>
      <c r="CH10" s="617"/>
      <c r="CI10" s="617"/>
      <c r="CJ10" s="617"/>
      <c r="CK10" s="617"/>
      <c r="CL10" s="617"/>
      <c r="CM10" s="617"/>
      <c r="CN10" s="617"/>
      <c r="CO10" s="617"/>
      <c r="CP10" s="617"/>
      <c r="CQ10" s="618"/>
      <c r="CR10" s="619">
        <v>49366</v>
      </c>
      <c r="CS10" s="620"/>
      <c r="CT10" s="620"/>
      <c r="CU10" s="620"/>
      <c r="CV10" s="620"/>
      <c r="CW10" s="620"/>
      <c r="CX10" s="620"/>
      <c r="CY10" s="621"/>
      <c r="CZ10" s="657">
        <v>0.2</v>
      </c>
      <c r="DA10" s="657"/>
      <c r="DB10" s="657"/>
      <c r="DC10" s="657"/>
      <c r="DD10" s="625">
        <v>3168</v>
      </c>
      <c r="DE10" s="620"/>
      <c r="DF10" s="620"/>
      <c r="DG10" s="620"/>
      <c r="DH10" s="620"/>
      <c r="DI10" s="620"/>
      <c r="DJ10" s="620"/>
      <c r="DK10" s="620"/>
      <c r="DL10" s="620"/>
      <c r="DM10" s="620"/>
      <c r="DN10" s="620"/>
      <c r="DO10" s="620"/>
      <c r="DP10" s="621"/>
      <c r="DQ10" s="625">
        <v>9191</v>
      </c>
      <c r="DR10" s="620"/>
      <c r="DS10" s="620"/>
      <c r="DT10" s="620"/>
      <c r="DU10" s="620"/>
      <c r="DV10" s="620"/>
      <c r="DW10" s="620"/>
      <c r="DX10" s="620"/>
      <c r="DY10" s="620"/>
      <c r="DZ10" s="620"/>
      <c r="EA10" s="620"/>
      <c r="EB10" s="620"/>
      <c r="EC10" s="656"/>
    </row>
    <row r="11" spans="2:143" ht="11.25" customHeight="1" x14ac:dyDescent="0.15">
      <c r="B11" s="616" t="s">
        <v>253</v>
      </c>
      <c r="C11" s="617"/>
      <c r="D11" s="617"/>
      <c r="E11" s="617"/>
      <c r="F11" s="617"/>
      <c r="G11" s="617"/>
      <c r="H11" s="617"/>
      <c r="I11" s="617"/>
      <c r="J11" s="617"/>
      <c r="K11" s="617"/>
      <c r="L11" s="617"/>
      <c r="M11" s="617"/>
      <c r="N11" s="617"/>
      <c r="O11" s="617"/>
      <c r="P11" s="617"/>
      <c r="Q11" s="618"/>
      <c r="R11" s="619">
        <v>749470</v>
      </c>
      <c r="S11" s="620"/>
      <c r="T11" s="620"/>
      <c r="U11" s="620"/>
      <c r="V11" s="620"/>
      <c r="W11" s="620"/>
      <c r="X11" s="620"/>
      <c r="Y11" s="621"/>
      <c r="Z11" s="622">
        <v>2.8</v>
      </c>
      <c r="AA11" s="623"/>
      <c r="AB11" s="623"/>
      <c r="AC11" s="624"/>
      <c r="AD11" s="625">
        <v>749470</v>
      </c>
      <c r="AE11" s="620"/>
      <c r="AF11" s="620"/>
      <c r="AG11" s="620"/>
      <c r="AH11" s="620"/>
      <c r="AI11" s="620"/>
      <c r="AJ11" s="620"/>
      <c r="AK11" s="621"/>
      <c r="AL11" s="622">
        <v>5.4</v>
      </c>
      <c r="AM11" s="623"/>
      <c r="AN11" s="623"/>
      <c r="AO11" s="659"/>
      <c r="AP11" s="616" t="s">
        <v>254</v>
      </c>
      <c r="AQ11" s="617"/>
      <c r="AR11" s="617"/>
      <c r="AS11" s="617"/>
      <c r="AT11" s="617"/>
      <c r="AU11" s="617"/>
      <c r="AV11" s="617"/>
      <c r="AW11" s="617"/>
      <c r="AX11" s="617"/>
      <c r="AY11" s="617"/>
      <c r="AZ11" s="617"/>
      <c r="BA11" s="617"/>
      <c r="BB11" s="617"/>
      <c r="BC11" s="617"/>
      <c r="BD11" s="617"/>
      <c r="BE11" s="617"/>
      <c r="BF11" s="618"/>
      <c r="BG11" s="619">
        <v>94298</v>
      </c>
      <c r="BH11" s="620"/>
      <c r="BI11" s="620"/>
      <c r="BJ11" s="620"/>
      <c r="BK11" s="620"/>
      <c r="BL11" s="620"/>
      <c r="BM11" s="620"/>
      <c r="BN11" s="621"/>
      <c r="BO11" s="657">
        <v>2.5</v>
      </c>
      <c r="BP11" s="657"/>
      <c r="BQ11" s="657"/>
      <c r="BR11" s="657"/>
      <c r="BS11" s="658">
        <v>26937</v>
      </c>
      <c r="BT11" s="658"/>
      <c r="BU11" s="658"/>
      <c r="BV11" s="658"/>
      <c r="BW11" s="658"/>
      <c r="BX11" s="658"/>
      <c r="BY11" s="658"/>
      <c r="BZ11" s="658"/>
      <c r="CA11" s="658"/>
      <c r="CB11" s="693"/>
      <c r="CD11" s="616" t="s">
        <v>255</v>
      </c>
      <c r="CE11" s="617"/>
      <c r="CF11" s="617"/>
      <c r="CG11" s="617"/>
      <c r="CH11" s="617"/>
      <c r="CI11" s="617"/>
      <c r="CJ11" s="617"/>
      <c r="CK11" s="617"/>
      <c r="CL11" s="617"/>
      <c r="CM11" s="617"/>
      <c r="CN11" s="617"/>
      <c r="CO11" s="617"/>
      <c r="CP11" s="617"/>
      <c r="CQ11" s="618"/>
      <c r="CR11" s="619">
        <v>847765</v>
      </c>
      <c r="CS11" s="620"/>
      <c r="CT11" s="620"/>
      <c r="CU11" s="620"/>
      <c r="CV11" s="620"/>
      <c r="CW11" s="620"/>
      <c r="CX11" s="620"/>
      <c r="CY11" s="621"/>
      <c r="CZ11" s="657">
        <v>3.3</v>
      </c>
      <c r="DA11" s="657"/>
      <c r="DB11" s="657"/>
      <c r="DC11" s="657"/>
      <c r="DD11" s="625">
        <v>201654</v>
      </c>
      <c r="DE11" s="620"/>
      <c r="DF11" s="620"/>
      <c r="DG11" s="620"/>
      <c r="DH11" s="620"/>
      <c r="DI11" s="620"/>
      <c r="DJ11" s="620"/>
      <c r="DK11" s="620"/>
      <c r="DL11" s="620"/>
      <c r="DM11" s="620"/>
      <c r="DN11" s="620"/>
      <c r="DO11" s="620"/>
      <c r="DP11" s="621"/>
      <c r="DQ11" s="625">
        <v>477030</v>
      </c>
      <c r="DR11" s="620"/>
      <c r="DS11" s="620"/>
      <c r="DT11" s="620"/>
      <c r="DU11" s="620"/>
      <c r="DV11" s="620"/>
      <c r="DW11" s="620"/>
      <c r="DX11" s="620"/>
      <c r="DY11" s="620"/>
      <c r="DZ11" s="620"/>
      <c r="EA11" s="620"/>
      <c r="EB11" s="620"/>
      <c r="EC11" s="656"/>
    </row>
    <row r="12" spans="2:143" ht="11.25" customHeight="1" x14ac:dyDescent="0.15">
      <c r="B12" s="616" t="s">
        <v>256</v>
      </c>
      <c r="C12" s="617"/>
      <c r="D12" s="617"/>
      <c r="E12" s="617"/>
      <c r="F12" s="617"/>
      <c r="G12" s="617"/>
      <c r="H12" s="617"/>
      <c r="I12" s="617"/>
      <c r="J12" s="617"/>
      <c r="K12" s="617"/>
      <c r="L12" s="617"/>
      <c r="M12" s="617"/>
      <c r="N12" s="617"/>
      <c r="O12" s="617"/>
      <c r="P12" s="617"/>
      <c r="Q12" s="618"/>
      <c r="R12" s="619">
        <v>8931</v>
      </c>
      <c r="S12" s="620"/>
      <c r="T12" s="620"/>
      <c r="U12" s="620"/>
      <c r="V12" s="620"/>
      <c r="W12" s="620"/>
      <c r="X12" s="620"/>
      <c r="Y12" s="621"/>
      <c r="Z12" s="657">
        <v>0</v>
      </c>
      <c r="AA12" s="657"/>
      <c r="AB12" s="657"/>
      <c r="AC12" s="657"/>
      <c r="AD12" s="658">
        <v>8931</v>
      </c>
      <c r="AE12" s="658"/>
      <c r="AF12" s="658"/>
      <c r="AG12" s="658"/>
      <c r="AH12" s="658"/>
      <c r="AI12" s="658"/>
      <c r="AJ12" s="658"/>
      <c r="AK12" s="658"/>
      <c r="AL12" s="622">
        <v>0.1</v>
      </c>
      <c r="AM12" s="623"/>
      <c r="AN12" s="623"/>
      <c r="AO12" s="659"/>
      <c r="AP12" s="616" t="s">
        <v>257</v>
      </c>
      <c r="AQ12" s="617"/>
      <c r="AR12" s="617"/>
      <c r="AS12" s="617"/>
      <c r="AT12" s="617"/>
      <c r="AU12" s="617"/>
      <c r="AV12" s="617"/>
      <c r="AW12" s="617"/>
      <c r="AX12" s="617"/>
      <c r="AY12" s="617"/>
      <c r="AZ12" s="617"/>
      <c r="BA12" s="617"/>
      <c r="BB12" s="617"/>
      <c r="BC12" s="617"/>
      <c r="BD12" s="617"/>
      <c r="BE12" s="617"/>
      <c r="BF12" s="618"/>
      <c r="BG12" s="619">
        <v>2026605</v>
      </c>
      <c r="BH12" s="620"/>
      <c r="BI12" s="620"/>
      <c r="BJ12" s="620"/>
      <c r="BK12" s="620"/>
      <c r="BL12" s="620"/>
      <c r="BM12" s="620"/>
      <c r="BN12" s="621"/>
      <c r="BO12" s="657">
        <v>53.4</v>
      </c>
      <c r="BP12" s="657"/>
      <c r="BQ12" s="657"/>
      <c r="BR12" s="657"/>
      <c r="BS12" s="658" t="s">
        <v>181</v>
      </c>
      <c r="BT12" s="658"/>
      <c r="BU12" s="658"/>
      <c r="BV12" s="658"/>
      <c r="BW12" s="658"/>
      <c r="BX12" s="658"/>
      <c r="BY12" s="658"/>
      <c r="BZ12" s="658"/>
      <c r="CA12" s="658"/>
      <c r="CB12" s="693"/>
      <c r="CD12" s="616" t="s">
        <v>258</v>
      </c>
      <c r="CE12" s="617"/>
      <c r="CF12" s="617"/>
      <c r="CG12" s="617"/>
      <c r="CH12" s="617"/>
      <c r="CI12" s="617"/>
      <c r="CJ12" s="617"/>
      <c r="CK12" s="617"/>
      <c r="CL12" s="617"/>
      <c r="CM12" s="617"/>
      <c r="CN12" s="617"/>
      <c r="CO12" s="617"/>
      <c r="CP12" s="617"/>
      <c r="CQ12" s="618"/>
      <c r="CR12" s="619">
        <v>625961</v>
      </c>
      <c r="CS12" s="620"/>
      <c r="CT12" s="620"/>
      <c r="CU12" s="620"/>
      <c r="CV12" s="620"/>
      <c r="CW12" s="620"/>
      <c r="CX12" s="620"/>
      <c r="CY12" s="621"/>
      <c r="CZ12" s="657">
        <v>2.4</v>
      </c>
      <c r="DA12" s="657"/>
      <c r="DB12" s="657"/>
      <c r="DC12" s="657"/>
      <c r="DD12" s="625">
        <v>62262</v>
      </c>
      <c r="DE12" s="620"/>
      <c r="DF12" s="620"/>
      <c r="DG12" s="620"/>
      <c r="DH12" s="620"/>
      <c r="DI12" s="620"/>
      <c r="DJ12" s="620"/>
      <c r="DK12" s="620"/>
      <c r="DL12" s="620"/>
      <c r="DM12" s="620"/>
      <c r="DN12" s="620"/>
      <c r="DO12" s="620"/>
      <c r="DP12" s="621"/>
      <c r="DQ12" s="625">
        <v>480255</v>
      </c>
      <c r="DR12" s="620"/>
      <c r="DS12" s="620"/>
      <c r="DT12" s="620"/>
      <c r="DU12" s="620"/>
      <c r="DV12" s="620"/>
      <c r="DW12" s="620"/>
      <c r="DX12" s="620"/>
      <c r="DY12" s="620"/>
      <c r="DZ12" s="620"/>
      <c r="EA12" s="620"/>
      <c r="EB12" s="620"/>
      <c r="EC12" s="656"/>
    </row>
    <row r="13" spans="2:143" ht="11.25" customHeight="1" x14ac:dyDescent="0.15">
      <c r="B13" s="616" t="s">
        <v>259</v>
      </c>
      <c r="C13" s="617"/>
      <c r="D13" s="617"/>
      <c r="E13" s="617"/>
      <c r="F13" s="617"/>
      <c r="G13" s="617"/>
      <c r="H13" s="617"/>
      <c r="I13" s="617"/>
      <c r="J13" s="617"/>
      <c r="K13" s="617"/>
      <c r="L13" s="617"/>
      <c r="M13" s="617"/>
      <c r="N13" s="617"/>
      <c r="O13" s="617"/>
      <c r="P13" s="617"/>
      <c r="Q13" s="618"/>
      <c r="R13" s="619" t="s">
        <v>181</v>
      </c>
      <c r="S13" s="620"/>
      <c r="T13" s="620"/>
      <c r="U13" s="620"/>
      <c r="V13" s="620"/>
      <c r="W13" s="620"/>
      <c r="X13" s="620"/>
      <c r="Y13" s="621"/>
      <c r="Z13" s="657" t="s">
        <v>181</v>
      </c>
      <c r="AA13" s="657"/>
      <c r="AB13" s="657"/>
      <c r="AC13" s="657"/>
      <c r="AD13" s="658" t="s">
        <v>181</v>
      </c>
      <c r="AE13" s="658"/>
      <c r="AF13" s="658"/>
      <c r="AG13" s="658"/>
      <c r="AH13" s="658"/>
      <c r="AI13" s="658"/>
      <c r="AJ13" s="658"/>
      <c r="AK13" s="658"/>
      <c r="AL13" s="622" t="s">
        <v>181</v>
      </c>
      <c r="AM13" s="623"/>
      <c r="AN13" s="623"/>
      <c r="AO13" s="659"/>
      <c r="AP13" s="616" t="s">
        <v>260</v>
      </c>
      <c r="AQ13" s="617"/>
      <c r="AR13" s="617"/>
      <c r="AS13" s="617"/>
      <c r="AT13" s="617"/>
      <c r="AU13" s="617"/>
      <c r="AV13" s="617"/>
      <c r="AW13" s="617"/>
      <c r="AX13" s="617"/>
      <c r="AY13" s="617"/>
      <c r="AZ13" s="617"/>
      <c r="BA13" s="617"/>
      <c r="BB13" s="617"/>
      <c r="BC13" s="617"/>
      <c r="BD13" s="617"/>
      <c r="BE13" s="617"/>
      <c r="BF13" s="618"/>
      <c r="BG13" s="619">
        <v>2017909</v>
      </c>
      <c r="BH13" s="620"/>
      <c r="BI13" s="620"/>
      <c r="BJ13" s="620"/>
      <c r="BK13" s="620"/>
      <c r="BL13" s="620"/>
      <c r="BM13" s="620"/>
      <c r="BN13" s="621"/>
      <c r="BO13" s="657">
        <v>53.2</v>
      </c>
      <c r="BP13" s="657"/>
      <c r="BQ13" s="657"/>
      <c r="BR13" s="657"/>
      <c r="BS13" s="658" t="s">
        <v>181</v>
      </c>
      <c r="BT13" s="658"/>
      <c r="BU13" s="658"/>
      <c r="BV13" s="658"/>
      <c r="BW13" s="658"/>
      <c r="BX13" s="658"/>
      <c r="BY13" s="658"/>
      <c r="BZ13" s="658"/>
      <c r="CA13" s="658"/>
      <c r="CB13" s="693"/>
      <c r="CD13" s="616" t="s">
        <v>261</v>
      </c>
      <c r="CE13" s="617"/>
      <c r="CF13" s="617"/>
      <c r="CG13" s="617"/>
      <c r="CH13" s="617"/>
      <c r="CI13" s="617"/>
      <c r="CJ13" s="617"/>
      <c r="CK13" s="617"/>
      <c r="CL13" s="617"/>
      <c r="CM13" s="617"/>
      <c r="CN13" s="617"/>
      <c r="CO13" s="617"/>
      <c r="CP13" s="617"/>
      <c r="CQ13" s="618"/>
      <c r="CR13" s="619">
        <v>2610181</v>
      </c>
      <c r="CS13" s="620"/>
      <c r="CT13" s="620"/>
      <c r="CU13" s="620"/>
      <c r="CV13" s="620"/>
      <c r="CW13" s="620"/>
      <c r="CX13" s="620"/>
      <c r="CY13" s="621"/>
      <c r="CZ13" s="657">
        <v>10.1</v>
      </c>
      <c r="DA13" s="657"/>
      <c r="DB13" s="657"/>
      <c r="DC13" s="657"/>
      <c r="DD13" s="625">
        <v>1638483</v>
      </c>
      <c r="DE13" s="620"/>
      <c r="DF13" s="620"/>
      <c r="DG13" s="620"/>
      <c r="DH13" s="620"/>
      <c r="DI13" s="620"/>
      <c r="DJ13" s="620"/>
      <c r="DK13" s="620"/>
      <c r="DL13" s="620"/>
      <c r="DM13" s="620"/>
      <c r="DN13" s="620"/>
      <c r="DO13" s="620"/>
      <c r="DP13" s="621"/>
      <c r="DQ13" s="625">
        <v>1070676</v>
      </c>
      <c r="DR13" s="620"/>
      <c r="DS13" s="620"/>
      <c r="DT13" s="620"/>
      <c r="DU13" s="620"/>
      <c r="DV13" s="620"/>
      <c r="DW13" s="620"/>
      <c r="DX13" s="620"/>
      <c r="DY13" s="620"/>
      <c r="DZ13" s="620"/>
      <c r="EA13" s="620"/>
      <c r="EB13" s="620"/>
      <c r="EC13" s="656"/>
    </row>
    <row r="14" spans="2:143" ht="11.25" customHeight="1" x14ac:dyDescent="0.15">
      <c r="B14" s="616" t="s">
        <v>262</v>
      </c>
      <c r="C14" s="617"/>
      <c r="D14" s="617"/>
      <c r="E14" s="617"/>
      <c r="F14" s="617"/>
      <c r="G14" s="617"/>
      <c r="H14" s="617"/>
      <c r="I14" s="617"/>
      <c r="J14" s="617"/>
      <c r="K14" s="617"/>
      <c r="L14" s="617"/>
      <c r="M14" s="617"/>
      <c r="N14" s="617"/>
      <c r="O14" s="617"/>
      <c r="P14" s="617"/>
      <c r="Q14" s="618"/>
      <c r="R14" s="619">
        <v>576</v>
      </c>
      <c r="S14" s="620"/>
      <c r="T14" s="620"/>
      <c r="U14" s="620"/>
      <c r="V14" s="620"/>
      <c r="W14" s="620"/>
      <c r="X14" s="620"/>
      <c r="Y14" s="621"/>
      <c r="Z14" s="657">
        <v>0</v>
      </c>
      <c r="AA14" s="657"/>
      <c r="AB14" s="657"/>
      <c r="AC14" s="657"/>
      <c r="AD14" s="658">
        <v>576</v>
      </c>
      <c r="AE14" s="658"/>
      <c r="AF14" s="658"/>
      <c r="AG14" s="658"/>
      <c r="AH14" s="658"/>
      <c r="AI14" s="658"/>
      <c r="AJ14" s="658"/>
      <c r="AK14" s="658"/>
      <c r="AL14" s="622">
        <v>0</v>
      </c>
      <c r="AM14" s="623"/>
      <c r="AN14" s="623"/>
      <c r="AO14" s="659"/>
      <c r="AP14" s="616" t="s">
        <v>263</v>
      </c>
      <c r="AQ14" s="617"/>
      <c r="AR14" s="617"/>
      <c r="AS14" s="617"/>
      <c r="AT14" s="617"/>
      <c r="AU14" s="617"/>
      <c r="AV14" s="617"/>
      <c r="AW14" s="617"/>
      <c r="AX14" s="617"/>
      <c r="AY14" s="617"/>
      <c r="AZ14" s="617"/>
      <c r="BA14" s="617"/>
      <c r="BB14" s="617"/>
      <c r="BC14" s="617"/>
      <c r="BD14" s="617"/>
      <c r="BE14" s="617"/>
      <c r="BF14" s="618"/>
      <c r="BG14" s="619">
        <v>134895</v>
      </c>
      <c r="BH14" s="620"/>
      <c r="BI14" s="620"/>
      <c r="BJ14" s="620"/>
      <c r="BK14" s="620"/>
      <c r="BL14" s="620"/>
      <c r="BM14" s="620"/>
      <c r="BN14" s="621"/>
      <c r="BO14" s="657">
        <v>3.6</v>
      </c>
      <c r="BP14" s="657"/>
      <c r="BQ14" s="657"/>
      <c r="BR14" s="657"/>
      <c r="BS14" s="658" t="s">
        <v>181</v>
      </c>
      <c r="BT14" s="658"/>
      <c r="BU14" s="658"/>
      <c r="BV14" s="658"/>
      <c r="BW14" s="658"/>
      <c r="BX14" s="658"/>
      <c r="BY14" s="658"/>
      <c r="BZ14" s="658"/>
      <c r="CA14" s="658"/>
      <c r="CB14" s="693"/>
      <c r="CD14" s="616" t="s">
        <v>264</v>
      </c>
      <c r="CE14" s="617"/>
      <c r="CF14" s="617"/>
      <c r="CG14" s="617"/>
      <c r="CH14" s="617"/>
      <c r="CI14" s="617"/>
      <c r="CJ14" s="617"/>
      <c r="CK14" s="617"/>
      <c r="CL14" s="617"/>
      <c r="CM14" s="617"/>
      <c r="CN14" s="617"/>
      <c r="CO14" s="617"/>
      <c r="CP14" s="617"/>
      <c r="CQ14" s="618"/>
      <c r="CR14" s="619">
        <v>1123813</v>
      </c>
      <c r="CS14" s="620"/>
      <c r="CT14" s="620"/>
      <c r="CU14" s="620"/>
      <c r="CV14" s="620"/>
      <c r="CW14" s="620"/>
      <c r="CX14" s="620"/>
      <c r="CY14" s="621"/>
      <c r="CZ14" s="657">
        <v>4.4000000000000004</v>
      </c>
      <c r="DA14" s="657"/>
      <c r="DB14" s="657"/>
      <c r="DC14" s="657"/>
      <c r="DD14" s="625">
        <v>562599</v>
      </c>
      <c r="DE14" s="620"/>
      <c r="DF14" s="620"/>
      <c r="DG14" s="620"/>
      <c r="DH14" s="620"/>
      <c r="DI14" s="620"/>
      <c r="DJ14" s="620"/>
      <c r="DK14" s="620"/>
      <c r="DL14" s="620"/>
      <c r="DM14" s="620"/>
      <c r="DN14" s="620"/>
      <c r="DO14" s="620"/>
      <c r="DP14" s="621"/>
      <c r="DQ14" s="625">
        <v>543091</v>
      </c>
      <c r="DR14" s="620"/>
      <c r="DS14" s="620"/>
      <c r="DT14" s="620"/>
      <c r="DU14" s="620"/>
      <c r="DV14" s="620"/>
      <c r="DW14" s="620"/>
      <c r="DX14" s="620"/>
      <c r="DY14" s="620"/>
      <c r="DZ14" s="620"/>
      <c r="EA14" s="620"/>
      <c r="EB14" s="620"/>
      <c r="EC14" s="656"/>
    </row>
    <row r="15" spans="2:143" ht="11.25" customHeight="1" x14ac:dyDescent="0.15">
      <c r="B15" s="616" t="s">
        <v>265</v>
      </c>
      <c r="C15" s="617"/>
      <c r="D15" s="617"/>
      <c r="E15" s="617"/>
      <c r="F15" s="617"/>
      <c r="G15" s="617"/>
      <c r="H15" s="617"/>
      <c r="I15" s="617"/>
      <c r="J15" s="617"/>
      <c r="K15" s="617"/>
      <c r="L15" s="617"/>
      <c r="M15" s="617"/>
      <c r="N15" s="617"/>
      <c r="O15" s="617"/>
      <c r="P15" s="617"/>
      <c r="Q15" s="618"/>
      <c r="R15" s="619" t="s">
        <v>181</v>
      </c>
      <c r="S15" s="620"/>
      <c r="T15" s="620"/>
      <c r="U15" s="620"/>
      <c r="V15" s="620"/>
      <c r="W15" s="620"/>
      <c r="X15" s="620"/>
      <c r="Y15" s="621"/>
      <c r="Z15" s="657" t="s">
        <v>181</v>
      </c>
      <c r="AA15" s="657"/>
      <c r="AB15" s="657"/>
      <c r="AC15" s="657"/>
      <c r="AD15" s="658" t="s">
        <v>181</v>
      </c>
      <c r="AE15" s="658"/>
      <c r="AF15" s="658"/>
      <c r="AG15" s="658"/>
      <c r="AH15" s="658"/>
      <c r="AI15" s="658"/>
      <c r="AJ15" s="658"/>
      <c r="AK15" s="658"/>
      <c r="AL15" s="622" t="s">
        <v>181</v>
      </c>
      <c r="AM15" s="623"/>
      <c r="AN15" s="623"/>
      <c r="AO15" s="659"/>
      <c r="AP15" s="616" t="s">
        <v>266</v>
      </c>
      <c r="AQ15" s="617"/>
      <c r="AR15" s="617"/>
      <c r="AS15" s="617"/>
      <c r="AT15" s="617"/>
      <c r="AU15" s="617"/>
      <c r="AV15" s="617"/>
      <c r="AW15" s="617"/>
      <c r="AX15" s="617"/>
      <c r="AY15" s="617"/>
      <c r="AZ15" s="617"/>
      <c r="BA15" s="617"/>
      <c r="BB15" s="617"/>
      <c r="BC15" s="617"/>
      <c r="BD15" s="617"/>
      <c r="BE15" s="617"/>
      <c r="BF15" s="618"/>
      <c r="BG15" s="619">
        <v>171723</v>
      </c>
      <c r="BH15" s="620"/>
      <c r="BI15" s="620"/>
      <c r="BJ15" s="620"/>
      <c r="BK15" s="620"/>
      <c r="BL15" s="620"/>
      <c r="BM15" s="620"/>
      <c r="BN15" s="621"/>
      <c r="BO15" s="657">
        <v>4.5</v>
      </c>
      <c r="BP15" s="657"/>
      <c r="BQ15" s="657"/>
      <c r="BR15" s="657"/>
      <c r="BS15" s="658" t="s">
        <v>181</v>
      </c>
      <c r="BT15" s="658"/>
      <c r="BU15" s="658"/>
      <c r="BV15" s="658"/>
      <c r="BW15" s="658"/>
      <c r="BX15" s="658"/>
      <c r="BY15" s="658"/>
      <c r="BZ15" s="658"/>
      <c r="CA15" s="658"/>
      <c r="CB15" s="693"/>
      <c r="CD15" s="616" t="s">
        <v>267</v>
      </c>
      <c r="CE15" s="617"/>
      <c r="CF15" s="617"/>
      <c r="CG15" s="617"/>
      <c r="CH15" s="617"/>
      <c r="CI15" s="617"/>
      <c r="CJ15" s="617"/>
      <c r="CK15" s="617"/>
      <c r="CL15" s="617"/>
      <c r="CM15" s="617"/>
      <c r="CN15" s="617"/>
      <c r="CO15" s="617"/>
      <c r="CP15" s="617"/>
      <c r="CQ15" s="618"/>
      <c r="CR15" s="619">
        <v>2603419</v>
      </c>
      <c r="CS15" s="620"/>
      <c r="CT15" s="620"/>
      <c r="CU15" s="620"/>
      <c r="CV15" s="620"/>
      <c r="CW15" s="620"/>
      <c r="CX15" s="620"/>
      <c r="CY15" s="621"/>
      <c r="CZ15" s="657">
        <v>10.1</v>
      </c>
      <c r="DA15" s="657"/>
      <c r="DB15" s="657"/>
      <c r="DC15" s="657"/>
      <c r="DD15" s="625">
        <v>457777</v>
      </c>
      <c r="DE15" s="620"/>
      <c r="DF15" s="620"/>
      <c r="DG15" s="620"/>
      <c r="DH15" s="620"/>
      <c r="DI15" s="620"/>
      <c r="DJ15" s="620"/>
      <c r="DK15" s="620"/>
      <c r="DL15" s="620"/>
      <c r="DM15" s="620"/>
      <c r="DN15" s="620"/>
      <c r="DO15" s="620"/>
      <c r="DP15" s="621"/>
      <c r="DQ15" s="625">
        <v>2033514</v>
      </c>
      <c r="DR15" s="620"/>
      <c r="DS15" s="620"/>
      <c r="DT15" s="620"/>
      <c r="DU15" s="620"/>
      <c r="DV15" s="620"/>
      <c r="DW15" s="620"/>
      <c r="DX15" s="620"/>
      <c r="DY15" s="620"/>
      <c r="DZ15" s="620"/>
      <c r="EA15" s="620"/>
      <c r="EB15" s="620"/>
      <c r="EC15" s="656"/>
    </row>
    <row r="16" spans="2:143" ht="11.25" customHeight="1" x14ac:dyDescent="0.15">
      <c r="B16" s="616" t="s">
        <v>268</v>
      </c>
      <c r="C16" s="617"/>
      <c r="D16" s="617"/>
      <c r="E16" s="617"/>
      <c r="F16" s="617"/>
      <c r="G16" s="617"/>
      <c r="H16" s="617"/>
      <c r="I16" s="617"/>
      <c r="J16" s="617"/>
      <c r="K16" s="617"/>
      <c r="L16" s="617"/>
      <c r="M16" s="617"/>
      <c r="N16" s="617"/>
      <c r="O16" s="617"/>
      <c r="P16" s="617"/>
      <c r="Q16" s="618"/>
      <c r="R16" s="619">
        <v>31585</v>
      </c>
      <c r="S16" s="620"/>
      <c r="T16" s="620"/>
      <c r="U16" s="620"/>
      <c r="V16" s="620"/>
      <c r="W16" s="620"/>
      <c r="X16" s="620"/>
      <c r="Y16" s="621"/>
      <c r="Z16" s="657">
        <v>0.1</v>
      </c>
      <c r="AA16" s="657"/>
      <c r="AB16" s="657"/>
      <c r="AC16" s="657"/>
      <c r="AD16" s="658">
        <v>31585</v>
      </c>
      <c r="AE16" s="658"/>
      <c r="AF16" s="658"/>
      <c r="AG16" s="658"/>
      <c r="AH16" s="658"/>
      <c r="AI16" s="658"/>
      <c r="AJ16" s="658"/>
      <c r="AK16" s="658"/>
      <c r="AL16" s="622">
        <v>0.2</v>
      </c>
      <c r="AM16" s="623"/>
      <c r="AN16" s="623"/>
      <c r="AO16" s="659"/>
      <c r="AP16" s="616" t="s">
        <v>269</v>
      </c>
      <c r="AQ16" s="617"/>
      <c r="AR16" s="617"/>
      <c r="AS16" s="617"/>
      <c r="AT16" s="617"/>
      <c r="AU16" s="617"/>
      <c r="AV16" s="617"/>
      <c r="AW16" s="617"/>
      <c r="AX16" s="617"/>
      <c r="AY16" s="617"/>
      <c r="AZ16" s="617"/>
      <c r="BA16" s="617"/>
      <c r="BB16" s="617"/>
      <c r="BC16" s="617"/>
      <c r="BD16" s="617"/>
      <c r="BE16" s="617"/>
      <c r="BF16" s="618"/>
      <c r="BG16" s="619">
        <v>104</v>
      </c>
      <c r="BH16" s="620"/>
      <c r="BI16" s="620"/>
      <c r="BJ16" s="620"/>
      <c r="BK16" s="620"/>
      <c r="BL16" s="620"/>
      <c r="BM16" s="620"/>
      <c r="BN16" s="621"/>
      <c r="BO16" s="657">
        <v>0</v>
      </c>
      <c r="BP16" s="657"/>
      <c r="BQ16" s="657"/>
      <c r="BR16" s="657"/>
      <c r="BS16" s="658" t="s">
        <v>181</v>
      </c>
      <c r="BT16" s="658"/>
      <c r="BU16" s="658"/>
      <c r="BV16" s="658"/>
      <c r="BW16" s="658"/>
      <c r="BX16" s="658"/>
      <c r="BY16" s="658"/>
      <c r="BZ16" s="658"/>
      <c r="CA16" s="658"/>
      <c r="CB16" s="693"/>
      <c r="CD16" s="616" t="s">
        <v>270</v>
      </c>
      <c r="CE16" s="617"/>
      <c r="CF16" s="617"/>
      <c r="CG16" s="617"/>
      <c r="CH16" s="617"/>
      <c r="CI16" s="617"/>
      <c r="CJ16" s="617"/>
      <c r="CK16" s="617"/>
      <c r="CL16" s="617"/>
      <c r="CM16" s="617"/>
      <c r="CN16" s="617"/>
      <c r="CO16" s="617"/>
      <c r="CP16" s="617"/>
      <c r="CQ16" s="618"/>
      <c r="CR16" s="619">
        <v>1124917</v>
      </c>
      <c r="CS16" s="620"/>
      <c r="CT16" s="620"/>
      <c r="CU16" s="620"/>
      <c r="CV16" s="620"/>
      <c r="CW16" s="620"/>
      <c r="CX16" s="620"/>
      <c r="CY16" s="621"/>
      <c r="CZ16" s="657">
        <v>4.4000000000000004</v>
      </c>
      <c r="DA16" s="657"/>
      <c r="DB16" s="657"/>
      <c r="DC16" s="657"/>
      <c r="DD16" s="625" t="s">
        <v>181</v>
      </c>
      <c r="DE16" s="620"/>
      <c r="DF16" s="620"/>
      <c r="DG16" s="620"/>
      <c r="DH16" s="620"/>
      <c r="DI16" s="620"/>
      <c r="DJ16" s="620"/>
      <c r="DK16" s="620"/>
      <c r="DL16" s="620"/>
      <c r="DM16" s="620"/>
      <c r="DN16" s="620"/>
      <c r="DO16" s="620"/>
      <c r="DP16" s="621"/>
      <c r="DQ16" s="625">
        <v>324696</v>
      </c>
      <c r="DR16" s="620"/>
      <c r="DS16" s="620"/>
      <c r="DT16" s="620"/>
      <c r="DU16" s="620"/>
      <c r="DV16" s="620"/>
      <c r="DW16" s="620"/>
      <c r="DX16" s="620"/>
      <c r="DY16" s="620"/>
      <c r="DZ16" s="620"/>
      <c r="EA16" s="620"/>
      <c r="EB16" s="620"/>
      <c r="EC16" s="656"/>
    </row>
    <row r="17" spans="2:133" ht="11.25" customHeight="1" x14ac:dyDescent="0.15">
      <c r="B17" s="616" t="s">
        <v>271</v>
      </c>
      <c r="C17" s="617"/>
      <c r="D17" s="617"/>
      <c r="E17" s="617"/>
      <c r="F17" s="617"/>
      <c r="G17" s="617"/>
      <c r="H17" s="617"/>
      <c r="I17" s="617"/>
      <c r="J17" s="617"/>
      <c r="K17" s="617"/>
      <c r="L17" s="617"/>
      <c r="M17" s="617"/>
      <c r="N17" s="617"/>
      <c r="O17" s="617"/>
      <c r="P17" s="617"/>
      <c r="Q17" s="618"/>
      <c r="R17" s="619">
        <v>71069</v>
      </c>
      <c r="S17" s="620"/>
      <c r="T17" s="620"/>
      <c r="U17" s="620"/>
      <c r="V17" s="620"/>
      <c r="W17" s="620"/>
      <c r="X17" s="620"/>
      <c r="Y17" s="621"/>
      <c r="Z17" s="657">
        <v>0.3</v>
      </c>
      <c r="AA17" s="657"/>
      <c r="AB17" s="657"/>
      <c r="AC17" s="657"/>
      <c r="AD17" s="658">
        <v>71069</v>
      </c>
      <c r="AE17" s="658"/>
      <c r="AF17" s="658"/>
      <c r="AG17" s="658"/>
      <c r="AH17" s="658"/>
      <c r="AI17" s="658"/>
      <c r="AJ17" s="658"/>
      <c r="AK17" s="658"/>
      <c r="AL17" s="622">
        <v>0.5</v>
      </c>
      <c r="AM17" s="623"/>
      <c r="AN17" s="623"/>
      <c r="AO17" s="659"/>
      <c r="AP17" s="616" t="s">
        <v>272</v>
      </c>
      <c r="AQ17" s="617"/>
      <c r="AR17" s="617"/>
      <c r="AS17" s="617"/>
      <c r="AT17" s="617"/>
      <c r="AU17" s="617"/>
      <c r="AV17" s="617"/>
      <c r="AW17" s="617"/>
      <c r="AX17" s="617"/>
      <c r="AY17" s="617"/>
      <c r="AZ17" s="617"/>
      <c r="BA17" s="617"/>
      <c r="BB17" s="617"/>
      <c r="BC17" s="617"/>
      <c r="BD17" s="617"/>
      <c r="BE17" s="617"/>
      <c r="BF17" s="618"/>
      <c r="BG17" s="619" t="s">
        <v>181</v>
      </c>
      <c r="BH17" s="620"/>
      <c r="BI17" s="620"/>
      <c r="BJ17" s="620"/>
      <c r="BK17" s="620"/>
      <c r="BL17" s="620"/>
      <c r="BM17" s="620"/>
      <c r="BN17" s="621"/>
      <c r="BO17" s="657" t="s">
        <v>181</v>
      </c>
      <c r="BP17" s="657"/>
      <c r="BQ17" s="657"/>
      <c r="BR17" s="657"/>
      <c r="BS17" s="658" t="s">
        <v>181</v>
      </c>
      <c r="BT17" s="658"/>
      <c r="BU17" s="658"/>
      <c r="BV17" s="658"/>
      <c r="BW17" s="658"/>
      <c r="BX17" s="658"/>
      <c r="BY17" s="658"/>
      <c r="BZ17" s="658"/>
      <c r="CA17" s="658"/>
      <c r="CB17" s="693"/>
      <c r="CD17" s="616" t="s">
        <v>273</v>
      </c>
      <c r="CE17" s="617"/>
      <c r="CF17" s="617"/>
      <c r="CG17" s="617"/>
      <c r="CH17" s="617"/>
      <c r="CI17" s="617"/>
      <c r="CJ17" s="617"/>
      <c r="CK17" s="617"/>
      <c r="CL17" s="617"/>
      <c r="CM17" s="617"/>
      <c r="CN17" s="617"/>
      <c r="CO17" s="617"/>
      <c r="CP17" s="617"/>
      <c r="CQ17" s="618"/>
      <c r="CR17" s="619">
        <v>3986684</v>
      </c>
      <c r="CS17" s="620"/>
      <c r="CT17" s="620"/>
      <c r="CU17" s="620"/>
      <c r="CV17" s="620"/>
      <c r="CW17" s="620"/>
      <c r="CX17" s="620"/>
      <c r="CY17" s="621"/>
      <c r="CZ17" s="657">
        <v>15.5</v>
      </c>
      <c r="DA17" s="657"/>
      <c r="DB17" s="657"/>
      <c r="DC17" s="657"/>
      <c r="DD17" s="625" t="s">
        <v>181</v>
      </c>
      <c r="DE17" s="620"/>
      <c r="DF17" s="620"/>
      <c r="DG17" s="620"/>
      <c r="DH17" s="620"/>
      <c r="DI17" s="620"/>
      <c r="DJ17" s="620"/>
      <c r="DK17" s="620"/>
      <c r="DL17" s="620"/>
      <c r="DM17" s="620"/>
      <c r="DN17" s="620"/>
      <c r="DO17" s="620"/>
      <c r="DP17" s="621"/>
      <c r="DQ17" s="625">
        <v>3921146</v>
      </c>
      <c r="DR17" s="620"/>
      <c r="DS17" s="620"/>
      <c r="DT17" s="620"/>
      <c r="DU17" s="620"/>
      <c r="DV17" s="620"/>
      <c r="DW17" s="620"/>
      <c r="DX17" s="620"/>
      <c r="DY17" s="620"/>
      <c r="DZ17" s="620"/>
      <c r="EA17" s="620"/>
      <c r="EB17" s="620"/>
      <c r="EC17" s="656"/>
    </row>
    <row r="18" spans="2:133" ht="11.25" customHeight="1" x14ac:dyDescent="0.15">
      <c r="B18" s="616" t="s">
        <v>274</v>
      </c>
      <c r="C18" s="617"/>
      <c r="D18" s="617"/>
      <c r="E18" s="617"/>
      <c r="F18" s="617"/>
      <c r="G18" s="617"/>
      <c r="H18" s="617"/>
      <c r="I18" s="617"/>
      <c r="J18" s="617"/>
      <c r="K18" s="617"/>
      <c r="L18" s="617"/>
      <c r="M18" s="617"/>
      <c r="N18" s="617"/>
      <c r="O18" s="617"/>
      <c r="P18" s="617"/>
      <c r="Q18" s="618"/>
      <c r="R18" s="619">
        <v>15344</v>
      </c>
      <c r="S18" s="620"/>
      <c r="T18" s="620"/>
      <c r="U18" s="620"/>
      <c r="V18" s="620"/>
      <c r="W18" s="620"/>
      <c r="X18" s="620"/>
      <c r="Y18" s="621"/>
      <c r="Z18" s="657">
        <v>0.1</v>
      </c>
      <c r="AA18" s="657"/>
      <c r="AB18" s="657"/>
      <c r="AC18" s="657"/>
      <c r="AD18" s="658">
        <v>15344</v>
      </c>
      <c r="AE18" s="658"/>
      <c r="AF18" s="658"/>
      <c r="AG18" s="658"/>
      <c r="AH18" s="658"/>
      <c r="AI18" s="658"/>
      <c r="AJ18" s="658"/>
      <c r="AK18" s="658"/>
      <c r="AL18" s="622">
        <v>0.1</v>
      </c>
      <c r="AM18" s="623"/>
      <c r="AN18" s="623"/>
      <c r="AO18" s="659"/>
      <c r="AP18" s="616" t="s">
        <v>275</v>
      </c>
      <c r="AQ18" s="617"/>
      <c r="AR18" s="617"/>
      <c r="AS18" s="617"/>
      <c r="AT18" s="617"/>
      <c r="AU18" s="617"/>
      <c r="AV18" s="617"/>
      <c r="AW18" s="617"/>
      <c r="AX18" s="617"/>
      <c r="AY18" s="617"/>
      <c r="AZ18" s="617"/>
      <c r="BA18" s="617"/>
      <c r="BB18" s="617"/>
      <c r="BC18" s="617"/>
      <c r="BD18" s="617"/>
      <c r="BE18" s="617"/>
      <c r="BF18" s="618"/>
      <c r="BG18" s="619" t="s">
        <v>181</v>
      </c>
      <c r="BH18" s="620"/>
      <c r="BI18" s="620"/>
      <c r="BJ18" s="620"/>
      <c r="BK18" s="620"/>
      <c r="BL18" s="620"/>
      <c r="BM18" s="620"/>
      <c r="BN18" s="621"/>
      <c r="BO18" s="657" t="s">
        <v>181</v>
      </c>
      <c r="BP18" s="657"/>
      <c r="BQ18" s="657"/>
      <c r="BR18" s="657"/>
      <c r="BS18" s="658" t="s">
        <v>181</v>
      </c>
      <c r="BT18" s="658"/>
      <c r="BU18" s="658"/>
      <c r="BV18" s="658"/>
      <c r="BW18" s="658"/>
      <c r="BX18" s="658"/>
      <c r="BY18" s="658"/>
      <c r="BZ18" s="658"/>
      <c r="CA18" s="658"/>
      <c r="CB18" s="693"/>
      <c r="CD18" s="616" t="s">
        <v>276</v>
      </c>
      <c r="CE18" s="617"/>
      <c r="CF18" s="617"/>
      <c r="CG18" s="617"/>
      <c r="CH18" s="617"/>
      <c r="CI18" s="617"/>
      <c r="CJ18" s="617"/>
      <c r="CK18" s="617"/>
      <c r="CL18" s="617"/>
      <c r="CM18" s="617"/>
      <c r="CN18" s="617"/>
      <c r="CO18" s="617"/>
      <c r="CP18" s="617"/>
      <c r="CQ18" s="618"/>
      <c r="CR18" s="619" t="s">
        <v>181</v>
      </c>
      <c r="CS18" s="620"/>
      <c r="CT18" s="620"/>
      <c r="CU18" s="620"/>
      <c r="CV18" s="620"/>
      <c r="CW18" s="620"/>
      <c r="CX18" s="620"/>
      <c r="CY18" s="621"/>
      <c r="CZ18" s="657" t="s">
        <v>181</v>
      </c>
      <c r="DA18" s="657"/>
      <c r="DB18" s="657"/>
      <c r="DC18" s="657"/>
      <c r="DD18" s="625" t="s">
        <v>181</v>
      </c>
      <c r="DE18" s="620"/>
      <c r="DF18" s="620"/>
      <c r="DG18" s="620"/>
      <c r="DH18" s="620"/>
      <c r="DI18" s="620"/>
      <c r="DJ18" s="620"/>
      <c r="DK18" s="620"/>
      <c r="DL18" s="620"/>
      <c r="DM18" s="620"/>
      <c r="DN18" s="620"/>
      <c r="DO18" s="620"/>
      <c r="DP18" s="621"/>
      <c r="DQ18" s="625" t="s">
        <v>181</v>
      </c>
      <c r="DR18" s="620"/>
      <c r="DS18" s="620"/>
      <c r="DT18" s="620"/>
      <c r="DU18" s="620"/>
      <c r="DV18" s="620"/>
      <c r="DW18" s="620"/>
      <c r="DX18" s="620"/>
      <c r="DY18" s="620"/>
      <c r="DZ18" s="620"/>
      <c r="EA18" s="620"/>
      <c r="EB18" s="620"/>
      <c r="EC18" s="656"/>
    </row>
    <row r="19" spans="2:133" ht="11.25" customHeight="1" x14ac:dyDescent="0.15">
      <c r="B19" s="616" t="s">
        <v>277</v>
      </c>
      <c r="C19" s="617"/>
      <c r="D19" s="617"/>
      <c r="E19" s="617"/>
      <c r="F19" s="617"/>
      <c r="G19" s="617"/>
      <c r="H19" s="617"/>
      <c r="I19" s="617"/>
      <c r="J19" s="617"/>
      <c r="K19" s="617"/>
      <c r="L19" s="617"/>
      <c r="M19" s="617"/>
      <c r="N19" s="617"/>
      <c r="O19" s="617"/>
      <c r="P19" s="617"/>
      <c r="Q19" s="618"/>
      <c r="R19" s="619">
        <v>14222</v>
      </c>
      <c r="S19" s="620"/>
      <c r="T19" s="620"/>
      <c r="U19" s="620"/>
      <c r="V19" s="620"/>
      <c r="W19" s="620"/>
      <c r="X19" s="620"/>
      <c r="Y19" s="621"/>
      <c r="Z19" s="657">
        <v>0.1</v>
      </c>
      <c r="AA19" s="657"/>
      <c r="AB19" s="657"/>
      <c r="AC19" s="657"/>
      <c r="AD19" s="658">
        <v>14222</v>
      </c>
      <c r="AE19" s="658"/>
      <c r="AF19" s="658"/>
      <c r="AG19" s="658"/>
      <c r="AH19" s="658"/>
      <c r="AI19" s="658"/>
      <c r="AJ19" s="658"/>
      <c r="AK19" s="658"/>
      <c r="AL19" s="622">
        <v>0.1</v>
      </c>
      <c r="AM19" s="623"/>
      <c r="AN19" s="623"/>
      <c r="AO19" s="659"/>
      <c r="AP19" s="616" t="s">
        <v>278</v>
      </c>
      <c r="AQ19" s="617"/>
      <c r="AR19" s="617"/>
      <c r="AS19" s="617"/>
      <c r="AT19" s="617"/>
      <c r="AU19" s="617"/>
      <c r="AV19" s="617"/>
      <c r="AW19" s="617"/>
      <c r="AX19" s="617"/>
      <c r="AY19" s="617"/>
      <c r="AZ19" s="617"/>
      <c r="BA19" s="617"/>
      <c r="BB19" s="617"/>
      <c r="BC19" s="617"/>
      <c r="BD19" s="617"/>
      <c r="BE19" s="617"/>
      <c r="BF19" s="618"/>
      <c r="BG19" s="619">
        <v>109934</v>
      </c>
      <c r="BH19" s="620"/>
      <c r="BI19" s="620"/>
      <c r="BJ19" s="620"/>
      <c r="BK19" s="620"/>
      <c r="BL19" s="620"/>
      <c r="BM19" s="620"/>
      <c r="BN19" s="621"/>
      <c r="BO19" s="657">
        <v>2.9</v>
      </c>
      <c r="BP19" s="657"/>
      <c r="BQ19" s="657"/>
      <c r="BR19" s="657"/>
      <c r="BS19" s="658" t="s">
        <v>181</v>
      </c>
      <c r="BT19" s="658"/>
      <c r="BU19" s="658"/>
      <c r="BV19" s="658"/>
      <c r="BW19" s="658"/>
      <c r="BX19" s="658"/>
      <c r="BY19" s="658"/>
      <c r="BZ19" s="658"/>
      <c r="CA19" s="658"/>
      <c r="CB19" s="693"/>
      <c r="CD19" s="616" t="s">
        <v>279</v>
      </c>
      <c r="CE19" s="617"/>
      <c r="CF19" s="617"/>
      <c r="CG19" s="617"/>
      <c r="CH19" s="617"/>
      <c r="CI19" s="617"/>
      <c r="CJ19" s="617"/>
      <c r="CK19" s="617"/>
      <c r="CL19" s="617"/>
      <c r="CM19" s="617"/>
      <c r="CN19" s="617"/>
      <c r="CO19" s="617"/>
      <c r="CP19" s="617"/>
      <c r="CQ19" s="618"/>
      <c r="CR19" s="619" t="s">
        <v>181</v>
      </c>
      <c r="CS19" s="620"/>
      <c r="CT19" s="620"/>
      <c r="CU19" s="620"/>
      <c r="CV19" s="620"/>
      <c r="CW19" s="620"/>
      <c r="CX19" s="620"/>
      <c r="CY19" s="621"/>
      <c r="CZ19" s="657" t="s">
        <v>181</v>
      </c>
      <c r="DA19" s="657"/>
      <c r="DB19" s="657"/>
      <c r="DC19" s="657"/>
      <c r="DD19" s="625" t="s">
        <v>181</v>
      </c>
      <c r="DE19" s="620"/>
      <c r="DF19" s="620"/>
      <c r="DG19" s="620"/>
      <c r="DH19" s="620"/>
      <c r="DI19" s="620"/>
      <c r="DJ19" s="620"/>
      <c r="DK19" s="620"/>
      <c r="DL19" s="620"/>
      <c r="DM19" s="620"/>
      <c r="DN19" s="620"/>
      <c r="DO19" s="620"/>
      <c r="DP19" s="621"/>
      <c r="DQ19" s="625" t="s">
        <v>181</v>
      </c>
      <c r="DR19" s="620"/>
      <c r="DS19" s="620"/>
      <c r="DT19" s="620"/>
      <c r="DU19" s="620"/>
      <c r="DV19" s="620"/>
      <c r="DW19" s="620"/>
      <c r="DX19" s="620"/>
      <c r="DY19" s="620"/>
      <c r="DZ19" s="620"/>
      <c r="EA19" s="620"/>
      <c r="EB19" s="620"/>
      <c r="EC19" s="656"/>
    </row>
    <row r="20" spans="2:133" ht="11.25" customHeight="1" x14ac:dyDescent="0.15">
      <c r="B20" s="694" t="s">
        <v>280</v>
      </c>
      <c r="C20" s="695"/>
      <c r="D20" s="695"/>
      <c r="E20" s="695"/>
      <c r="F20" s="695"/>
      <c r="G20" s="695"/>
      <c r="H20" s="695"/>
      <c r="I20" s="695"/>
      <c r="J20" s="695"/>
      <c r="K20" s="695"/>
      <c r="L20" s="695"/>
      <c r="M20" s="695"/>
      <c r="N20" s="695"/>
      <c r="O20" s="695"/>
      <c r="P20" s="695"/>
      <c r="Q20" s="696"/>
      <c r="R20" s="619">
        <v>1122</v>
      </c>
      <c r="S20" s="620"/>
      <c r="T20" s="620"/>
      <c r="U20" s="620"/>
      <c r="V20" s="620"/>
      <c r="W20" s="620"/>
      <c r="X20" s="620"/>
      <c r="Y20" s="621"/>
      <c r="Z20" s="657">
        <v>0</v>
      </c>
      <c r="AA20" s="657"/>
      <c r="AB20" s="657"/>
      <c r="AC20" s="657"/>
      <c r="AD20" s="658">
        <v>1122</v>
      </c>
      <c r="AE20" s="658"/>
      <c r="AF20" s="658"/>
      <c r="AG20" s="658"/>
      <c r="AH20" s="658"/>
      <c r="AI20" s="658"/>
      <c r="AJ20" s="658"/>
      <c r="AK20" s="658"/>
      <c r="AL20" s="622">
        <v>0</v>
      </c>
      <c r="AM20" s="623"/>
      <c r="AN20" s="623"/>
      <c r="AO20" s="659"/>
      <c r="AP20" s="616" t="s">
        <v>281</v>
      </c>
      <c r="AQ20" s="617"/>
      <c r="AR20" s="617"/>
      <c r="AS20" s="617"/>
      <c r="AT20" s="617"/>
      <c r="AU20" s="617"/>
      <c r="AV20" s="617"/>
      <c r="AW20" s="617"/>
      <c r="AX20" s="617"/>
      <c r="AY20" s="617"/>
      <c r="AZ20" s="617"/>
      <c r="BA20" s="617"/>
      <c r="BB20" s="617"/>
      <c r="BC20" s="617"/>
      <c r="BD20" s="617"/>
      <c r="BE20" s="617"/>
      <c r="BF20" s="618"/>
      <c r="BG20" s="619">
        <v>109934</v>
      </c>
      <c r="BH20" s="620"/>
      <c r="BI20" s="620"/>
      <c r="BJ20" s="620"/>
      <c r="BK20" s="620"/>
      <c r="BL20" s="620"/>
      <c r="BM20" s="620"/>
      <c r="BN20" s="621"/>
      <c r="BO20" s="657">
        <v>2.9</v>
      </c>
      <c r="BP20" s="657"/>
      <c r="BQ20" s="657"/>
      <c r="BR20" s="657"/>
      <c r="BS20" s="658" t="s">
        <v>181</v>
      </c>
      <c r="BT20" s="658"/>
      <c r="BU20" s="658"/>
      <c r="BV20" s="658"/>
      <c r="BW20" s="658"/>
      <c r="BX20" s="658"/>
      <c r="BY20" s="658"/>
      <c r="BZ20" s="658"/>
      <c r="CA20" s="658"/>
      <c r="CB20" s="693"/>
      <c r="CD20" s="616" t="s">
        <v>282</v>
      </c>
      <c r="CE20" s="617"/>
      <c r="CF20" s="617"/>
      <c r="CG20" s="617"/>
      <c r="CH20" s="617"/>
      <c r="CI20" s="617"/>
      <c r="CJ20" s="617"/>
      <c r="CK20" s="617"/>
      <c r="CL20" s="617"/>
      <c r="CM20" s="617"/>
      <c r="CN20" s="617"/>
      <c r="CO20" s="617"/>
      <c r="CP20" s="617"/>
      <c r="CQ20" s="618"/>
      <c r="CR20" s="619">
        <v>25724396</v>
      </c>
      <c r="CS20" s="620"/>
      <c r="CT20" s="620"/>
      <c r="CU20" s="620"/>
      <c r="CV20" s="620"/>
      <c r="CW20" s="620"/>
      <c r="CX20" s="620"/>
      <c r="CY20" s="621"/>
      <c r="CZ20" s="657">
        <v>100</v>
      </c>
      <c r="DA20" s="657"/>
      <c r="DB20" s="657"/>
      <c r="DC20" s="657"/>
      <c r="DD20" s="625">
        <v>3691794</v>
      </c>
      <c r="DE20" s="620"/>
      <c r="DF20" s="620"/>
      <c r="DG20" s="620"/>
      <c r="DH20" s="620"/>
      <c r="DI20" s="620"/>
      <c r="DJ20" s="620"/>
      <c r="DK20" s="620"/>
      <c r="DL20" s="620"/>
      <c r="DM20" s="620"/>
      <c r="DN20" s="620"/>
      <c r="DO20" s="620"/>
      <c r="DP20" s="621"/>
      <c r="DQ20" s="625">
        <v>17056030</v>
      </c>
      <c r="DR20" s="620"/>
      <c r="DS20" s="620"/>
      <c r="DT20" s="620"/>
      <c r="DU20" s="620"/>
      <c r="DV20" s="620"/>
      <c r="DW20" s="620"/>
      <c r="DX20" s="620"/>
      <c r="DY20" s="620"/>
      <c r="DZ20" s="620"/>
      <c r="EA20" s="620"/>
      <c r="EB20" s="620"/>
      <c r="EC20" s="656"/>
    </row>
    <row r="21" spans="2:133" ht="11.25" customHeight="1" x14ac:dyDescent="0.15">
      <c r="B21" s="616" t="s">
        <v>283</v>
      </c>
      <c r="C21" s="617"/>
      <c r="D21" s="617"/>
      <c r="E21" s="617"/>
      <c r="F21" s="617"/>
      <c r="G21" s="617"/>
      <c r="H21" s="617"/>
      <c r="I21" s="617"/>
      <c r="J21" s="617"/>
      <c r="K21" s="617"/>
      <c r="L21" s="617"/>
      <c r="M21" s="617"/>
      <c r="N21" s="617"/>
      <c r="O21" s="617"/>
      <c r="P21" s="617"/>
      <c r="Q21" s="618"/>
      <c r="R21" s="619">
        <v>10409818</v>
      </c>
      <c r="S21" s="620"/>
      <c r="T21" s="620"/>
      <c r="U21" s="620"/>
      <c r="V21" s="620"/>
      <c r="W21" s="620"/>
      <c r="X21" s="620"/>
      <c r="Y21" s="621"/>
      <c r="Z21" s="657">
        <v>39.1</v>
      </c>
      <c r="AA21" s="657"/>
      <c r="AB21" s="657"/>
      <c r="AC21" s="657"/>
      <c r="AD21" s="658">
        <v>8799227</v>
      </c>
      <c r="AE21" s="658"/>
      <c r="AF21" s="658"/>
      <c r="AG21" s="658"/>
      <c r="AH21" s="658"/>
      <c r="AI21" s="658"/>
      <c r="AJ21" s="658"/>
      <c r="AK21" s="658"/>
      <c r="AL21" s="622">
        <v>63.7</v>
      </c>
      <c r="AM21" s="623"/>
      <c r="AN21" s="623"/>
      <c r="AO21" s="659"/>
      <c r="AP21" s="616" t="s">
        <v>284</v>
      </c>
      <c r="AQ21" s="697"/>
      <c r="AR21" s="697"/>
      <c r="AS21" s="697"/>
      <c r="AT21" s="697"/>
      <c r="AU21" s="697"/>
      <c r="AV21" s="697"/>
      <c r="AW21" s="697"/>
      <c r="AX21" s="697"/>
      <c r="AY21" s="697"/>
      <c r="AZ21" s="697"/>
      <c r="BA21" s="697"/>
      <c r="BB21" s="697"/>
      <c r="BC21" s="697"/>
      <c r="BD21" s="697"/>
      <c r="BE21" s="697"/>
      <c r="BF21" s="698"/>
      <c r="BG21" s="619" t="s">
        <v>181</v>
      </c>
      <c r="BH21" s="620"/>
      <c r="BI21" s="620"/>
      <c r="BJ21" s="620"/>
      <c r="BK21" s="620"/>
      <c r="BL21" s="620"/>
      <c r="BM21" s="620"/>
      <c r="BN21" s="621"/>
      <c r="BO21" s="657" t="s">
        <v>181</v>
      </c>
      <c r="BP21" s="657"/>
      <c r="BQ21" s="657"/>
      <c r="BR21" s="657"/>
      <c r="BS21" s="658" t="s">
        <v>181</v>
      </c>
      <c r="BT21" s="658"/>
      <c r="BU21" s="658"/>
      <c r="BV21" s="658"/>
      <c r="BW21" s="658"/>
      <c r="BX21" s="658"/>
      <c r="BY21" s="658"/>
      <c r="BZ21" s="658"/>
      <c r="CA21" s="658"/>
      <c r="CB21" s="693"/>
      <c r="CD21" s="600"/>
      <c r="CE21" s="601"/>
      <c r="CF21" s="601"/>
      <c r="CG21" s="601"/>
      <c r="CH21" s="601"/>
      <c r="CI21" s="601"/>
      <c r="CJ21" s="601"/>
      <c r="CK21" s="601"/>
      <c r="CL21" s="601"/>
      <c r="CM21" s="601"/>
      <c r="CN21" s="601"/>
      <c r="CO21" s="601"/>
      <c r="CP21" s="601"/>
      <c r="CQ21" s="602"/>
      <c r="CR21" s="704"/>
      <c r="CS21" s="705"/>
      <c r="CT21" s="705"/>
      <c r="CU21" s="705"/>
      <c r="CV21" s="705"/>
      <c r="CW21" s="705"/>
      <c r="CX21" s="705"/>
      <c r="CY21" s="706"/>
      <c r="CZ21" s="707"/>
      <c r="DA21" s="707"/>
      <c r="DB21" s="707"/>
      <c r="DC21" s="707"/>
      <c r="DD21" s="708"/>
      <c r="DE21" s="705"/>
      <c r="DF21" s="705"/>
      <c r="DG21" s="705"/>
      <c r="DH21" s="705"/>
      <c r="DI21" s="705"/>
      <c r="DJ21" s="705"/>
      <c r="DK21" s="705"/>
      <c r="DL21" s="705"/>
      <c r="DM21" s="705"/>
      <c r="DN21" s="705"/>
      <c r="DO21" s="705"/>
      <c r="DP21" s="706"/>
      <c r="DQ21" s="708"/>
      <c r="DR21" s="705"/>
      <c r="DS21" s="705"/>
      <c r="DT21" s="705"/>
      <c r="DU21" s="705"/>
      <c r="DV21" s="705"/>
      <c r="DW21" s="705"/>
      <c r="DX21" s="705"/>
      <c r="DY21" s="705"/>
      <c r="DZ21" s="705"/>
      <c r="EA21" s="705"/>
      <c r="EB21" s="705"/>
      <c r="EC21" s="712"/>
    </row>
    <row r="22" spans="2:133" ht="11.25" customHeight="1" x14ac:dyDescent="0.15">
      <c r="B22" s="616" t="s">
        <v>285</v>
      </c>
      <c r="C22" s="617"/>
      <c r="D22" s="617"/>
      <c r="E22" s="617"/>
      <c r="F22" s="617"/>
      <c r="G22" s="617"/>
      <c r="H22" s="617"/>
      <c r="I22" s="617"/>
      <c r="J22" s="617"/>
      <c r="K22" s="617"/>
      <c r="L22" s="617"/>
      <c r="M22" s="617"/>
      <c r="N22" s="617"/>
      <c r="O22" s="617"/>
      <c r="P22" s="617"/>
      <c r="Q22" s="618"/>
      <c r="R22" s="619">
        <v>8799227</v>
      </c>
      <c r="S22" s="620"/>
      <c r="T22" s="620"/>
      <c r="U22" s="620"/>
      <c r="V22" s="620"/>
      <c r="W22" s="620"/>
      <c r="X22" s="620"/>
      <c r="Y22" s="621"/>
      <c r="Z22" s="657">
        <v>33</v>
      </c>
      <c r="AA22" s="657"/>
      <c r="AB22" s="657"/>
      <c r="AC22" s="657"/>
      <c r="AD22" s="658">
        <v>8799227</v>
      </c>
      <c r="AE22" s="658"/>
      <c r="AF22" s="658"/>
      <c r="AG22" s="658"/>
      <c r="AH22" s="658"/>
      <c r="AI22" s="658"/>
      <c r="AJ22" s="658"/>
      <c r="AK22" s="658"/>
      <c r="AL22" s="622">
        <v>63.7</v>
      </c>
      <c r="AM22" s="623"/>
      <c r="AN22" s="623"/>
      <c r="AO22" s="659"/>
      <c r="AP22" s="616" t="s">
        <v>286</v>
      </c>
      <c r="AQ22" s="697"/>
      <c r="AR22" s="697"/>
      <c r="AS22" s="697"/>
      <c r="AT22" s="697"/>
      <c r="AU22" s="697"/>
      <c r="AV22" s="697"/>
      <c r="AW22" s="697"/>
      <c r="AX22" s="697"/>
      <c r="AY22" s="697"/>
      <c r="AZ22" s="697"/>
      <c r="BA22" s="697"/>
      <c r="BB22" s="697"/>
      <c r="BC22" s="697"/>
      <c r="BD22" s="697"/>
      <c r="BE22" s="697"/>
      <c r="BF22" s="698"/>
      <c r="BG22" s="619" t="s">
        <v>181</v>
      </c>
      <c r="BH22" s="620"/>
      <c r="BI22" s="620"/>
      <c r="BJ22" s="620"/>
      <c r="BK22" s="620"/>
      <c r="BL22" s="620"/>
      <c r="BM22" s="620"/>
      <c r="BN22" s="621"/>
      <c r="BO22" s="657" t="s">
        <v>181</v>
      </c>
      <c r="BP22" s="657"/>
      <c r="BQ22" s="657"/>
      <c r="BR22" s="657"/>
      <c r="BS22" s="658" t="s">
        <v>181</v>
      </c>
      <c r="BT22" s="658"/>
      <c r="BU22" s="658"/>
      <c r="BV22" s="658"/>
      <c r="BW22" s="658"/>
      <c r="BX22" s="658"/>
      <c r="BY22" s="658"/>
      <c r="BZ22" s="658"/>
      <c r="CA22" s="658"/>
      <c r="CB22" s="693"/>
      <c r="CD22" s="671" t="s">
        <v>287</v>
      </c>
      <c r="CE22" s="672"/>
      <c r="CF22" s="672"/>
      <c r="CG22" s="672"/>
      <c r="CH22" s="672"/>
      <c r="CI22" s="672"/>
      <c r="CJ22" s="672"/>
      <c r="CK22" s="672"/>
      <c r="CL22" s="672"/>
      <c r="CM22" s="672"/>
      <c r="CN22" s="672"/>
      <c r="CO22" s="672"/>
      <c r="CP22" s="672"/>
      <c r="CQ22" s="672"/>
      <c r="CR22" s="672"/>
      <c r="CS22" s="672"/>
      <c r="CT22" s="672"/>
      <c r="CU22" s="672"/>
      <c r="CV22" s="672"/>
      <c r="CW22" s="672"/>
      <c r="CX22" s="672"/>
      <c r="CY22" s="672"/>
      <c r="CZ22" s="672"/>
      <c r="DA22" s="672"/>
      <c r="DB22" s="672"/>
      <c r="DC22" s="672"/>
      <c r="DD22" s="672"/>
      <c r="DE22" s="672"/>
      <c r="DF22" s="672"/>
      <c r="DG22" s="672"/>
      <c r="DH22" s="672"/>
      <c r="DI22" s="672"/>
      <c r="DJ22" s="672"/>
      <c r="DK22" s="672"/>
      <c r="DL22" s="672"/>
      <c r="DM22" s="672"/>
      <c r="DN22" s="672"/>
      <c r="DO22" s="672"/>
      <c r="DP22" s="672"/>
      <c r="DQ22" s="672"/>
      <c r="DR22" s="672"/>
      <c r="DS22" s="672"/>
      <c r="DT22" s="672"/>
      <c r="DU22" s="672"/>
      <c r="DV22" s="672"/>
      <c r="DW22" s="672"/>
      <c r="DX22" s="672"/>
      <c r="DY22" s="672"/>
      <c r="DZ22" s="672"/>
      <c r="EA22" s="672"/>
      <c r="EB22" s="672"/>
      <c r="EC22" s="673"/>
    </row>
    <row r="23" spans="2:133" ht="11.25" customHeight="1" x14ac:dyDescent="0.15">
      <c r="B23" s="616" t="s">
        <v>288</v>
      </c>
      <c r="C23" s="617"/>
      <c r="D23" s="617"/>
      <c r="E23" s="617"/>
      <c r="F23" s="617"/>
      <c r="G23" s="617"/>
      <c r="H23" s="617"/>
      <c r="I23" s="617"/>
      <c r="J23" s="617"/>
      <c r="K23" s="617"/>
      <c r="L23" s="617"/>
      <c r="M23" s="617"/>
      <c r="N23" s="617"/>
      <c r="O23" s="617"/>
      <c r="P23" s="617"/>
      <c r="Q23" s="618"/>
      <c r="R23" s="619">
        <v>1610591</v>
      </c>
      <c r="S23" s="620"/>
      <c r="T23" s="620"/>
      <c r="U23" s="620"/>
      <c r="V23" s="620"/>
      <c r="W23" s="620"/>
      <c r="X23" s="620"/>
      <c r="Y23" s="621"/>
      <c r="Z23" s="657">
        <v>6</v>
      </c>
      <c r="AA23" s="657"/>
      <c r="AB23" s="657"/>
      <c r="AC23" s="657"/>
      <c r="AD23" s="658" t="s">
        <v>181</v>
      </c>
      <c r="AE23" s="658"/>
      <c r="AF23" s="658"/>
      <c r="AG23" s="658"/>
      <c r="AH23" s="658"/>
      <c r="AI23" s="658"/>
      <c r="AJ23" s="658"/>
      <c r="AK23" s="658"/>
      <c r="AL23" s="622" t="s">
        <v>181</v>
      </c>
      <c r="AM23" s="623"/>
      <c r="AN23" s="623"/>
      <c r="AO23" s="659"/>
      <c r="AP23" s="616" t="s">
        <v>289</v>
      </c>
      <c r="AQ23" s="697"/>
      <c r="AR23" s="697"/>
      <c r="AS23" s="697"/>
      <c r="AT23" s="697"/>
      <c r="AU23" s="697"/>
      <c r="AV23" s="697"/>
      <c r="AW23" s="697"/>
      <c r="AX23" s="697"/>
      <c r="AY23" s="697"/>
      <c r="AZ23" s="697"/>
      <c r="BA23" s="697"/>
      <c r="BB23" s="697"/>
      <c r="BC23" s="697"/>
      <c r="BD23" s="697"/>
      <c r="BE23" s="697"/>
      <c r="BF23" s="698"/>
      <c r="BG23" s="619">
        <v>109934</v>
      </c>
      <c r="BH23" s="620"/>
      <c r="BI23" s="620"/>
      <c r="BJ23" s="620"/>
      <c r="BK23" s="620"/>
      <c r="BL23" s="620"/>
      <c r="BM23" s="620"/>
      <c r="BN23" s="621"/>
      <c r="BO23" s="657">
        <v>2.9</v>
      </c>
      <c r="BP23" s="657"/>
      <c r="BQ23" s="657"/>
      <c r="BR23" s="657"/>
      <c r="BS23" s="658" t="s">
        <v>181</v>
      </c>
      <c r="BT23" s="658"/>
      <c r="BU23" s="658"/>
      <c r="BV23" s="658"/>
      <c r="BW23" s="658"/>
      <c r="BX23" s="658"/>
      <c r="BY23" s="658"/>
      <c r="BZ23" s="658"/>
      <c r="CA23" s="658"/>
      <c r="CB23" s="693"/>
      <c r="CD23" s="671" t="s">
        <v>229</v>
      </c>
      <c r="CE23" s="672"/>
      <c r="CF23" s="672"/>
      <c r="CG23" s="672"/>
      <c r="CH23" s="672"/>
      <c r="CI23" s="672"/>
      <c r="CJ23" s="672"/>
      <c r="CK23" s="672"/>
      <c r="CL23" s="672"/>
      <c r="CM23" s="672"/>
      <c r="CN23" s="672"/>
      <c r="CO23" s="672"/>
      <c r="CP23" s="672"/>
      <c r="CQ23" s="673"/>
      <c r="CR23" s="671" t="s">
        <v>290</v>
      </c>
      <c r="CS23" s="672"/>
      <c r="CT23" s="672"/>
      <c r="CU23" s="672"/>
      <c r="CV23" s="672"/>
      <c r="CW23" s="672"/>
      <c r="CX23" s="672"/>
      <c r="CY23" s="673"/>
      <c r="CZ23" s="671" t="s">
        <v>291</v>
      </c>
      <c r="DA23" s="672"/>
      <c r="DB23" s="672"/>
      <c r="DC23" s="673"/>
      <c r="DD23" s="671" t="s">
        <v>292</v>
      </c>
      <c r="DE23" s="672"/>
      <c r="DF23" s="672"/>
      <c r="DG23" s="672"/>
      <c r="DH23" s="672"/>
      <c r="DI23" s="672"/>
      <c r="DJ23" s="672"/>
      <c r="DK23" s="673"/>
      <c r="DL23" s="709" t="s">
        <v>293</v>
      </c>
      <c r="DM23" s="710"/>
      <c r="DN23" s="710"/>
      <c r="DO23" s="710"/>
      <c r="DP23" s="710"/>
      <c r="DQ23" s="710"/>
      <c r="DR23" s="710"/>
      <c r="DS23" s="710"/>
      <c r="DT23" s="710"/>
      <c r="DU23" s="710"/>
      <c r="DV23" s="711"/>
      <c r="DW23" s="671" t="s">
        <v>294</v>
      </c>
      <c r="DX23" s="672"/>
      <c r="DY23" s="672"/>
      <c r="DZ23" s="672"/>
      <c r="EA23" s="672"/>
      <c r="EB23" s="672"/>
      <c r="EC23" s="673"/>
    </row>
    <row r="24" spans="2:133" ht="11.25" customHeight="1" x14ac:dyDescent="0.15">
      <c r="B24" s="616" t="s">
        <v>295</v>
      </c>
      <c r="C24" s="617"/>
      <c r="D24" s="617"/>
      <c r="E24" s="617"/>
      <c r="F24" s="617"/>
      <c r="G24" s="617"/>
      <c r="H24" s="617"/>
      <c r="I24" s="617"/>
      <c r="J24" s="617"/>
      <c r="K24" s="617"/>
      <c r="L24" s="617"/>
      <c r="M24" s="617"/>
      <c r="N24" s="617"/>
      <c r="O24" s="617"/>
      <c r="P24" s="617"/>
      <c r="Q24" s="618"/>
      <c r="R24" s="619" t="s">
        <v>181</v>
      </c>
      <c r="S24" s="620"/>
      <c r="T24" s="620"/>
      <c r="U24" s="620"/>
      <c r="V24" s="620"/>
      <c r="W24" s="620"/>
      <c r="X24" s="620"/>
      <c r="Y24" s="621"/>
      <c r="Z24" s="657" t="s">
        <v>181</v>
      </c>
      <c r="AA24" s="657"/>
      <c r="AB24" s="657"/>
      <c r="AC24" s="657"/>
      <c r="AD24" s="658" t="s">
        <v>181</v>
      </c>
      <c r="AE24" s="658"/>
      <c r="AF24" s="658"/>
      <c r="AG24" s="658"/>
      <c r="AH24" s="658"/>
      <c r="AI24" s="658"/>
      <c r="AJ24" s="658"/>
      <c r="AK24" s="658"/>
      <c r="AL24" s="622" t="s">
        <v>181</v>
      </c>
      <c r="AM24" s="623"/>
      <c r="AN24" s="623"/>
      <c r="AO24" s="659"/>
      <c r="AP24" s="616" t="s">
        <v>296</v>
      </c>
      <c r="AQ24" s="697"/>
      <c r="AR24" s="697"/>
      <c r="AS24" s="697"/>
      <c r="AT24" s="697"/>
      <c r="AU24" s="697"/>
      <c r="AV24" s="697"/>
      <c r="AW24" s="697"/>
      <c r="AX24" s="697"/>
      <c r="AY24" s="697"/>
      <c r="AZ24" s="697"/>
      <c r="BA24" s="697"/>
      <c r="BB24" s="697"/>
      <c r="BC24" s="697"/>
      <c r="BD24" s="697"/>
      <c r="BE24" s="697"/>
      <c r="BF24" s="698"/>
      <c r="BG24" s="619" t="s">
        <v>181</v>
      </c>
      <c r="BH24" s="620"/>
      <c r="BI24" s="620"/>
      <c r="BJ24" s="620"/>
      <c r="BK24" s="620"/>
      <c r="BL24" s="620"/>
      <c r="BM24" s="620"/>
      <c r="BN24" s="621"/>
      <c r="BO24" s="657" t="s">
        <v>181</v>
      </c>
      <c r="BP24" s="657"/>
      <c r="BQ24" s="657"/>
      <c r="BR24" s="657"/>
      <c r="BS24" s="658" t="s">
        <v>181</v>
      </c>
      <c r="BT24" s="658"/>
      <c r="BU24" s="658"/>
      <c r="BV24" s="658"/>
      <c r="BW24" s="658"/>
      <c r="BX24" s="658"/>
      <c r="BY24" s="658"/>
      <c r="BZ24" s="658"/>
      <c r="CA24" s="658"/>
      <c r="CB24" s="693"/>
      <c r="CD24" s="677" t="s">
        <v>297</v>
      </c>
      <c r="CE24" s="678"/>
      <c r="CF24" s="678"/>
      <c r="CG24" s="678"/>
      <c r="CH24" s="678"/>
      <c r="CI24" s="678"/>
      <c r="CJ24" s="678"/>
      <c r="CK24" s="678"/>
      <c r="CL24" s="678"/>
      <c r="CM24" s="678"/>
      <c r="CN24" s="678"/>
      <c r="CO24" s="678"/>
      <c r="CP24" s="678"/>
      <c r="CQ24" s="679"/>
      <c r="CR24" s="674">
        <v>11072920</v>
      </c>
      <c r="CS24" s="675"/>
      <c r="CT24" s="675"/>
      <c r="CU24" s="675"/>
      <c r="CV24" s="675"/>
      <c r="CW24" s="675"/>
      <c r="CX24" s="675"/>
      <c r="CY24" s="700"/>
      <c r="CZ24" s="701">
        <v>43</v>
      </c>
      <c r="DA24" s="683"/>
      <c r="DB24" s="683"/>
      <c r="DC24" s="703"/>
      <c r="DD24" s="699">
        <v>8488929</v>
      </c>
      <c r="DE24" s="675"/>
      <c r="DF24" s="675"/>
      <c r="DG24" s="675"/>
      <c r="DH24" s="675"/>
      <c r="DI24" s="675"/>
      <c r="DJ24" s="675"/>
      <c r="DK24" s="700"/>
      <c r="DL24" s="699">
        <v>8291332</v>
      </c>
      <c r="DM24" s="675"/>
      <c r="DN24" s="675"/>
      <c r="DO24" s="675"/>
      <c r="DP24" s="675"/>
      <c r="DQ24" s="675"/>
      <c r="DR24" s="675"/>
      <c r="DS24" s="675"/>
      <c r="DT24" s="675"/>
      <c r="DU24" s="675"/>
      <c r="DV24" s="700"/>
      <c r="DW24" s="701">
        <v>59.3</v>
      </c>
      <c r="DX24" s="683"/>
      <c r="DY24" s="683"/>
      <c r="DZ24" s="683"/>
      <c r="EA24" s="683"/>
      <c r="EB24" s="683"/>
      <c r="EC24" s="702"/>
    </row>
    <row r="25" spans="2:133" ht="11.25" customHeight="1" x14ac:dyDescent="0.15">
      <c r="B25" s="616" t="s">
        <v>298</v>
      </c>
      <c r="C25" s="617"/>
      <c r="D25" s="617"/>
      <c r="E25" s="617"/>
      <c r="F25" s="617"/>
      <c r="G25" s="617"/>
      <c r="H25" s="617"/>
      <c r="I25" s="617"/>
      <c r="J25" s="617"/>
      <c r="K25" s="617"/>
      <c r="L25" s="617"/>
      <c r="M25" s="617"/>
      <c r="N25" s="617"/>
      <c r="O25" s="617"/>
      <c r="P25" s="617"/>
      <c r="Q25" s="618"/>
      <c r="R25" s="619">
        <v>15472016</v>
      </c>
      <c r="S25" s="620"/>
      <c r="T25" s="620"/>
      <c r="U25" s="620"/>
      <c r="V25" s="620"/>
      <c r="W25" s="620"/>
      <c r="X25" s="620"/>
      <c r="Y25" s="621"/>
      <c r="Z25" s="657">
        <v>58.1</v>
      </c>
      <c r="AA25" s="657"/>
      <c r="AB25" s="657"/>
      <c r="AC25" s="657"/>
      <c r="AD25" s="658">
        <v>13751491</v>
      </c>
      <c r="AE25" s="658"/>
      <c r="AF25" s="658"/>
      <c r="AG25" s="658"/>
      <c r="AH25" s="658"/>
      <c r="AI25" s="658"/>
      <c r="AJ25" s="658"/>
      <c r="AK25" s="658"/>
      <c r="AL25" s="622">
        <v>99.5</v>
      </c>
      <c r="AM25" s="623"/>
      <c r="AN25" s="623"/>
      <c r="AO25" s="659"/>
      <c r="AP25" s="616" t="s">
        <v>299</v>
      </c>
      <c r="AQ25" s="697"/>
      <c r="AR25" s="697"/>
      <c r="AS25" s="697"/>
      <c r="AT25" s="697"/>
      <c r="AU25" s="697"/>
      <c r="AV25" s="697"/>
      <c r="AW25" s="697"/>
      <c r="AX25" s="697"/>
      <c r="AY25" s="697"/>
      <c r="AZ25" s="697"/>
      <c r="BA25" s="697"/>
      <c r="BB25" s="697"/>
      <c r="BC25" s="697"/>
      <c r="BD25" s="697"/>
      <c r="BE25" s="697"/>
      <c r="BF25" s="698"/>
      <c r="BG25" s="619" t="s">
        <v>181</v>
      </c>
      <c r="BH25" s="620"/>
      <c r="BI25" s="620"/>
      <c r="BJ25" s="620"/>
      <c r="BK25" s="620"/>
      <c r="BL25" s="620"/>
      <c r="BM25" s="620"/>
      <c r="BN25" s="621"/>
      <c r="BO25" s="657" t="s">
        <v>181</v>
      </c>
      <c r="BP25" s="657"/>
      <c r="BQ25" s="657"/>
      <c r="BR25" s="657"/>
      <c r="BS25" s="658" t="s">
        <v>181</v>
      </c>
      <c r="BT25" s="658"/>
      <c r="BU25" s="658"/>
      <c r="BV25" s="658"/>
      <c r="BW25" s="658"/>
      <c r="BX25" s="658"/>
      <c r="BY25" s="658"/>
      <c r="BZ25" s="658"/>
      <c r="CA25" s="658"/>
      <c r="CB25" s="693"/>
      <c r="CD25" s="616" t="s">
        <v>300</v>
      </c>
      <c r="CE25" s="617"/>
      <c r="CF25" s="617"/>
      <c r="CG25" s="617"/>
      <c r="CH25" s="617"/>
      <c r="CI25" s="617"/>
      <c r="CJ25" s="617"/>
      <c r="CK25" s="617"/>
      <c r="CL25" s="617"/>
      <c r="CM25" s="617"/>
      <c r="CN25" s="617"/>
      <c r="CO25" s="617"/>
      <c r="CP25" s="617"/>
      <c r="CQ25" s="618"/>
      <c r="CR25" s="619">
        <v>4330514</v>
      </c>
      <c r="CS25" s="632"/>
      <c r="CT25" s="632"/>
      <c r="CU25" s="632"/>
      <c r="CV25" s="632"/>
      <c r="CW25" s="632"/>
      <c r="CX25" s="632"/>
      <c r="CY25" s="633"/>
      <c r="CZ25" s="622">
        <v>16.8</v>
      </c>
      <c r="DA25" s="634"/>
      <c r="DB25" s="634"/>
      <c r="DC25" s="635"/>
      <c r="DD25" s="625">
        <v>3895480</v>
      </c>
      <c r="DE25" s="632"/>
      <c r="DF25" s="632"/>
      <c r="DG25" s="632"/>
      <c r="DH25" s="632"/>
      <c r="DI25" s="632"/>
      <c r="DJ25" s="632"/>
      <c r="DK25" s="633"/>
      <c r="DL25" s="625">
        <v>3739241</v>
      </c>
      <c r="DM25" s="632"/>
      <c r="DN25" s="632"/>
      <c r="DO25" s="632"/>
      <c r="DP25" s="632"/>
      <c r="DQ25" s="632"/>
      <c r="DR25" s="632"/>
      <c r="DS25" s="632"/>
      <c r="DT25" s="632"/>
      <c r="DU25" s="632"/>
      <c r="DV25" s="633"/>
      <c r="DW25" s="622">
        <v>26.8</v>
      </c>
      <c r="DX25" s="634"/>
      <c r="DY25" s="634"/>
      <c r="DZ25" s="634"/>
      <c r="EA25" s="634"/>
      <c r="EB25" s="634"/>
      <c r="EC25" s="646"/>
    </row>
    <row r="26" spans="2:133" ht="11.25" customHeight="1" x14ac:dyDescent="0.15">
      <c r="B26" s="616" t="s">
        <v>301</v>
      </c>
      <c r="C26" s="617"/>
      <c r="D26" s="617"/>
      <c r="E26" s="617"/>
      <c r="F26" s="617"/>
      <c r="G26" s="617"/>
      <c r="H26" s="617"/>
      <c r="I26" s="617"/>
      <c r="J26" s="617"/>
      <c r="K26" s="617"/>
      <c r="L26" s="617"/>
      <c r="M26" s="617"/>
      <c r="N26" s="617"/>
      <c r="O26" s="617"/>
      <c r="P26" s="617"/>
      <c r="Q26" s="618"/>
      <c r="R26" s="619">
        <v>2909</v>
      </c>
      <c r="S26" s="620"/>
      <c r="T26" s="620"/>
      <c r="U26" s="620"/>
      <c r="V26" s="620"/>
      <c r="W26" s="620"/>
      <c r="X26" s="620"/>
      <c r="Y26" s="621"/>
      <c r="Z26" s="657">
        <v>0</v>
      </c>
      <c r="AA26" s="657"/>
      <c r="AB26" s="657"/>
      <c r="AC26" s="657"/>
      <c r="AD26" s="658">
        <v>2909</v>
      </c>
      <c r="AE26" s="658"/>
      <c r="AF26" s="658"/>
      <c r="AG26" s="658"/>
      <c r="AH26" s="658"/>
      <c r="AI26" s="658"/>
      <c r="AJ26" s="658"/>
      <c r="AK26" s="658"/>
      <c r="AL26" s="622">
        <v>0</v>
      </c>
      <c r="AM26" s="623"/>
      <c r="AN26" s="623"/>
      <c r="AO26" s="659"/>
      <c r="AP26" s="616" t="s">
        <v>302</v>
      </c>
      <c r="AQ26" s="697"/>
      <c r="AR26" s="697"/>
      <c r="AS26" s="697"/>
      <c r="AT26" s="697"/>
      <c r="AU26" s="697"/>
      <c r="AV26" s="697"/>
      <c r="AW26" s="697"/>
      <c r="AX26" s="697"/>
      <c r="AY26" s="697"/>
      <c r="AZ26" s="697"/>
      <c r="BA26" s="697"/>
      <c r="BB26" s="697"/>
      <c r="BC26" s="697"/>
      <c r="BD26" s="697"/>
      <c r="BE26" s="697"/>
      <c r="BF26" s="698"/>
      <c r="BG26" s="619" t="s">
        <v>181</v>
      </c>
      <c r="BH26" s="620"/>
      <c r="BI26" s="620"/>
      <c r="BJ26" s="620"/>
      <c r="BK26" s="620"/>
      <c r="BL26" s="620"/>
      <c r="BM26" s="620"/>
      <c r="BN26" s="621"/>
      <c r="BO26" s="657" t="s">
        <v>181</v>
      </c>
      <c r="BP26" s="657"/>
      <c r="BQ26" s="657"/>
      <c r="BR26" s="657"/>
      <c r="BS26" s="658" t="s">
        <v>181</v>
      </c>
      <c r="BT26" s="658"/>
      <c r="BU26" s="658"/>
      <c r="BV26" s="658"/>
      <c r="BW26" s="658"/>
      <c r="BX26" s="658"/>
      <c r="BY26" s="658"/>
      <c r="BZ26" s="658"/>
      <c r="CA26" s="658"/>
      <c r="CB26" s="693"/>
      <c r="CD26" s="616" t="s">
        <v>303</v>
      </c>
      <c r="CE26" s="617"/>
      <c r="CF26" s="617"/>
      <c r="CG26" s="617"/>
      <c r="CH26" s="617"/>
      <c r="CI26" s="617"/>
      <c r="CJ26" s="617"/>
      <c r="CK26" s="617"/>
      <c r="CL26" s="617"/>
      <c r="CM26" s="617"/>
      <c r="CN26" s="617"/>
      <c r="CO26" s="617"/>
      <c r="CP26" s="617"/>
      <c r="CQ26" s="618"/>
      <c r="CR26" s="619">
        <v>2403453</v>
      </c>
      <c r="CS26" s="620"/>
      <c r="CT26" s="620"/>
      <c r="CU26" s="620"/>
      <c r="CV26" s="620"/>
      <c r="CW26" s="620"/>
      <c r="CX26" s="620"/>
      <c r="CY26" s="621"/>
      <c r="CZ26" s="622">
        <v>9.3000000000000007</v>
      </c>
      <c r="DA26" s="634"/>
      <c r="DB26" s="634"/>
      <c r="DC26" s="635"/>
      <c r="DD26" s="625">
        <v>2203905</v>
      </c>
      <c r="DE26" s="620"/>
      <c r="DF26" s="620"/>
      <c r="DG26" s="620"/>
      <c r="DH26" s="620"/>
      <c r="DI26" s="620"/>
      <c r="DJ26" s="620"/>
      <c r="DK26" s="621"/>
      <c r="DL26" s="625" t="s">
        <v>181</v>
      </c>
      <c r="DM26" s="620"/>
      <c r="DN26" s="620"/>
      <c r="DO26" s="620"/>
      <c r="DP26" s="620"/>
      <c r="DQ26" s="620"/>
      <c r="DR26" s="620"/>
      <c r="DS26" s="620"/>
      <c r="DT26" s="620"/>
      <c r="DU26" s="620"/>
      <c r="DV26" s="621"/>
      <c r="DW26" s="622" t="s">
        <v>181</v>
      </c>
      <c r="DX26" s="634"/>
      <c r="DY26" s="634"/>
      <c r="DZ26" s="634"/>
      <c r="EA26" s="634"/>
      <c r="EB26" s="634"/>
      <c r="EC26" s="646"/>
    </row>
    <row r="27" spans="2:133" ht="11.25" customHeight="1" x14ac:dyDescent="0.15">
      <c r="B27" s="616" t="s">
        <v>304</v>
      </c>
      <c r="C27" s="617"/>
      <c r="D27" s="617"/>
      <c r="E27" s="617"/>
      <c r="F27" s="617"/>
      <c r="G27" s="617"/>
      <c r="H27" s="617"/>
      <c r="I27" s="617"/>
      <c r="J27" s="617"/>
      <c r="K27" s="617"/>
      <c r="L27" s="617"/>
      <c r="M27" s="617"/>
      <c r="N27" s="617"/>
      <c r="O27" s="617"/>
      <c r="P27" s="617"/>
      <c r="Q27" s="618"/>
      <c r="R27" s="619">
        <v>96768</v>
      </c>
      <c r="S27" s="620"/>
      <c r="T27" s="620"/>
      <c r="U27" s="620"/>
      <c r="V27" s="620"/>
      <c r="W27" s="620"/>
      <c r="X27" s="620"/>
      <c r="Y27" s="621"/>
      <c r="Z27" s="657">
        <v>0.4</v>
      </c>
      <c r="AA27" s="657"/>
      <c r="AB27" s="657"/>
      <c r="AC27" s="657"/>
      <c r="AD27" s="658" t="s">
        <v>181</v>
      </c>
      <c r="AE27" s="658"/>
      <c r="AF27" s="658"/>
      <c r="AG27" s="658"/>
      <c r="AH27" s="658"/>
      <c r="AI27" s="658"/>
      <c r="AJ27" s="658"/>
      <c r="AK27" s="658"/>
      <c r="AL27" s="622" t="s">
        <v>181</v>
      </c>
      <c r="AM27" s="623"/>
      <c r="AN27" s="623"/>
      <c r="AO27" s="659"/>
      <c r="AP27" s="616" t="s">
        <v>305</v>
      </c>
      <c r="AQ27" s="617"/>
      <c r="AR27" s="617"/>
      <c r="AS27" s="617"/>
      <c r="AT27" s="617"/>
      <c r="AU27" s="617"/>
      <c r="AV27" s="617"/>
      <c r="AW27" s="617"/>
      <c r="AX27" s="617"/>
      <c r="AY27" s="617"/>
      <c r="AZ27" s="617"/>
      <c r="BA27" s="617"/>
      <c r="BB27" s="617"/>
      <c r="BC27" s="617"/>
      <c r="BD27" s="617"/>
      <c r="BE27" s="617"/>
      <c r="BF27" s="618"/>
      <c r="BG27" s="619">
        <v>3794482</v>
      </c>
      <c r="BH27" s="620"/>
      <c r="BI27" s="620"/>
      <c r="BJ27" s="620"/>
      <c r="BK27" s="620"/>
      <c r="BL27" s="620"/>
      <c r="BM27" s="620"/>
      <c r="BN27" s="621"/>
      <c r="BO27" s="657">
        <v>100</v>
      </c>
      <c r="BP27" s="657"/>
      <c r="BQ27" s="657"/>
      <c r="BR27" s="657"/>
      <c r="BS27" s="658">
        <v>26937</v>
      </c>
      <c r="BT27" s="658"/>
      <c r="BU27" s="658"/>
      <c r="BV27" s="658"/>
      <c r="BW27" s="658"/>
      <c r="BX27" s="658"/>
      <c r="BY27" s="658"/>
      <c r="BZ27" s="658"/>
      <c r="CA27" s="658"/>
      <c r="CB27" s="693"/>
      <c r="CD27" s="616" t="s">
        <v>306</v>
      </c>
      <c r="CE27" s="617"/>
      <c r="CF27" s="617"/>
      <c r="CG27" s="617"/>
      <c r="CH27" s="617"/>
      <c r="CI27" s="617"/>
      <c r="CJ27" s="617"/>
      <c r="CK27" s="617"/>
      <c r="CL27" s="617"/>
      <c r="CM27" s="617"/>
      <c r="CN27" s="617"/>
      <c r="CO27" s="617"/>
      <c r="CP27" s="617"/>
      <c r="CQ27" s="618"/>
      <c r="CR27" s="619">
        <v>2755722</v>
      </c>
      <c r="CS27" s="632"/>
      <c r="CT27" s="632"/>
      <c r="CU27" s="632"/>
      <c r="CV27" s="632"/>
      <c r="CW27" s="632"/>
      <c r="CX27" s="632"/>
      <c r="CY27" s="633"/>
      <c r="CZ27" s="622">
        <v>10.7</v>
      </c>
      <c r="DA27" s="634"/>
      <c r="DB27" s="634"/>
      <c r="DC27" s="635"/>
      <c r="DD27" s="625">
        <v>672303</v>
      </c>
      <c r="DE27" s="632"/>
      <c r="DF27" s="632"/>
      <c r="DG27" s="632"/>
      <c r="DH27" s="632"/>
      <c r="DI27" s="632"/>
      <c r="DJ27" s="632"/>
      <c r="DK27" s="633"/>
      <c r="DL27" s="625">
        <v>630945</v>
      </c>
      <c r="DM27" s="632"/>
      <c r="DN27" s="632"/>
      <c r="DO27" s="632"/>
      <c r="DP27" s="632"/>
      <c r="DQ27" s="632"/>
      <c r="DR27" s="632"/>
      <c r="DS27" s="632"/>
      <c r="DT27" s="632"/>
      <c r="DU27" s="632"/>
      <c r="DV27" s="633"/>
      <c r="DW27" s="622">
        <v>4.5</v>
      </c>
      <c r="DX27" s="634"/>
      <c r="DY27" s="634"/>
      <c r="DZ27" s="634"/>
      <c r="EA27" s="634"/>
      <c r="EB27" s="634"/>
      <c r="EC27" s="646"/>
    </row>
    <row r="28" spans="2:133" ht="11.25" customHeight="1" x14ac:dyDescent="0.15">
      <c r="B28" s="616" t="s">
        <v>307</v>
      </c>
      <c r="C28" s="617"/>
      <c r="D28" s="617"/>
      <c r="E28" s="617"/>
      <c r="F28" s="617"/>
      <c r="G28" s="617"/>
      <c r="H28" s="617"/>
      <c r="I28" s="617"/>
      <c r="J28" s="617"/>
      <c r="K28" s="617"/>
      <c r="L28" s="617"/>
      <c r="M28" s="617"/>
      <c r="N28" s="617"/>
      <c r="O28" s="617"/>
      <c r="P28" s="617"/>
      <c r="Q28" s="618"/>
      <c r="R28" s="619">
        <v>337427</v>
      </c>
      <c r="S28" s="620"/>
      <c r="T28" s="620"/>
      <c r="U28" s="620"/>
      <c r="V28" s="620"/>
      <c r="W28" s="620"/>
      <c r="X28" s="620"/>
      <c r="Y28" s="621"/>
      <c r="Z28" s="657">
        <v>1.3</v>
      </c>
      <c r="AA28" s="657"/>
      <c r="AB28" s="657"/>
      <c r="AC28" s="657"/>
      <c r="AD28" s="658">
        <v>11597</v>
      </c>
      <c r="AE28" s="658"/>
      <c r="AF28" s="658"/>
      <c r="AG28" s="658"/>
      <c r="AH28" s="658"/>
      <c r="AI28" s="658"/>
      <c r="AJ28" s="658"/>
      <c r="AK28" s="658"/>
      <c r="AL28" s="622">
        <v>0.1</v>
      </c>
      <c r="AM28" s="623"/>
      <c r="AN28" s="623"/>
      <c r="AO28" s="659"/>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57"/>
      <c r="BP28" s="657"/>
      <c r="BQ28" s="657"/>
      <c r="BR28" s="657"/>
      <c r="BS28" s="625"/>
      <c r="BT28" s="620"/>
      <c r="BU28" s="620"/>
      <c r="BV28" s="620"/>
      <c r="BW28" s="620"/>
      <c r="BX28" s="620"/>
      <c r="BY28" s="620"/>
      <c r="BZ28" s="620"/>
      <c r="CA28" s="620"/>
      <c r="CB28" s="656"/>
      <c r="CD28" s="616" t="s">
        <v>308</v>
      </c>
      <c r="CE28" s="617"/>
      <c r="CF28" s="617"/>
      <c r="CG28" s="617"/>
      <c r="CH28" s="617"/>
      <c r="CI28" s="617"/>
      <c r="CJ28" s="617"/>
      <c r="CK28" s="617"/>
      <c r="CL28" s="617"/>
      <c r="CM28" s="617"/>
      <c r="CN28" s="617"/>
      <c r="CO28" s="617"/>
      <c r="CP28" s="617"/>
      <c r="CQ28" s="618"/>
      <c r="CR28" s="619">
        <v>3986684</v>
      </c>
      <c r="CS28" s="620"/>
      <c r="CT28" s="620"/>
      <c r="CU28" s="620"/>
      <c r="CV28" s="620"/>
      <c r="CW28" s="620"/>
      <c r="CX28" s="620"/>
      <c r="CY28" s="621"/>
      <c r="CZ28" s="622">
        <v>15.5</v>
      </c>
      <c r="DA28" s="634"/>
      <c r="DB28" s="634"/>
      <c r="DC28" s="635"/>
      <c r="DD28" s="625">
        <v>3921146</v>
      </c>
      <c r="DE28" s="620"/>
      <c r="DF28" s="620"/>
      <c r="DG28" s="620"/>
      <c r="DH28" s="620"/>
      <c r="DI28" s="620"/>
      <c r="DJ28" s="620"/>
      <c r="DK28" s="621"/>
      <c r="DL28" s="625">
        <v>3921146</v>
      </c>
      <c r="DM28" s="620"/>
      <c r="DN28" s="620"/>
      <c r="DO28" s="620"/>
      <c r="DP28" s="620"/>
      <c r="DQ28" s="620"/>
      <c r="DR28" s="620"/>
      <c r="DS28" s="620"/>
      <c r="DT28" s="620"/>
      <c r="DU28" s="620"/>
      <c r="DV28" s="621"/>
      <c r="DW28" s="622">
        <v>28.1</v>
      </c>
      <c r="DX28" s="634"/>
      <c r="DY28" s="634"/>
      <c r="DZ28" s="634"/>
      <c r="EA28" s="634"/>
      <c r="EB28" s="634"/>
      <c r="EC28" s="646"/>
    </row>
    <row r="29" spans="2:133" ht="11.25" customHeight="1" x14ac:dyDescent="0.15">
      <c r="B29" s="616" t="s">
        <v>309</v>
      </c>
      <c r="C29" s="617"/>
      <c r="D29" s="617"/>
      <c r="E29" s="617"/>
      <c r="F29" s="617"/>
      <c r="G29" s="617"/>
      <c r="H29" s="617"/>
      <c r="I29" s="617"/>
      <c r="J29" s="617"/>
      <c r="K29" s="617"/>
      <c r="L29" s="617"/>
      <c r="M29" s="617"/>
      <c r="N29" s="617"/>
      <c r="O29" s="617"/>
      <c r="P29" s="617"/>
      <c r="Q29" s="618"/>
      <c r="R29" s="619">
        <v>65842</v>
      </c>
      <c r="S29" s="620"/>
      <c r="T29" s="620"/>
      <c r="U29" s="620"/>
      <c r="V29" s="620"/>
      <c r="W29" s="620"/>
      <c r="X29" s="620"/>
      <c r="Y29" s="621"/>
      <c r="Z29" s="657">
        <v>0.2</v>
      </c>
      <c r="AA29" s="657"/>
      <c r="AB29" s="657"/>
      <c r="AC29" s="657"/>
      <c r="AD29" s="658" t="s">
        <v>181</v>
      </c>
      <c r="AE29" s="658"/>
      <c r="AF29" s="658"/>
      <c r="AG29" s="658"/>
      <c r="AH29" s="658"/>
      <c r="AI29" s="658"/>
      <c r="AJ29" s="658"/>
      <c r="AK29" s="658"/>
      <c r="AL29" s="622" t="s">
        <v>181</v>
      </c>
      <c r="AM29" s="623"/>
      <c r="AN29" s="623"/>
      <c r="AO29" s="659"/>
      <c r="AP29" s="600"/>
      <c r="AQ29" s="601"/>
      <c r="AR29" s="601"/>
      <c r="AS29" s="601"/>
      <c r="AT29" s="601"/>
      <c r="AU29" s="601"/>
      <c r="AV29" s="601"/>
      <c r="AW29" s="601"/>
      <c r="AX29" s="601"/>
      <c r="AY29" s="601"/>
      <c r="AZ29" s="601"/>
      <c r="BA29" s="601"/>
      <c r="BB29" s="601"/>
      <c r="BC29" s="601"/>
      <c r="BD29" s="601"/>
      <c r="BE29" s="601"/>
      <c r="BF29" s="602"/>
      <c r="BG29" s="619"/>
      <c r="BH29" s="620"/>
      <c r="BI29" s="620"/>
      <c r="BJ29" s="620"/>
      <c r="BK29" s="620"/>
      <c r="BL29" s="620"/>
      <c r="BM29" s="620"/>
      <c r="BN29" s="621"/>
      <c r="BO29" s="657"/>
      <c r="BP29" s="657"/>
      <c r="BQ29" s="657"/>
      <c r="BR29" s="657"/>
      <c r="BS29" s="658"/>
      <c r="BT29" s="658"/>
      <c r="BU29" s="658"/>
      <c r="BV29" s="658"/>
      <c r="BW29" s="658"/>
      <c r="BX29" s="658"/>
      <c r="BY29" s="658"/>
      <c r="BZ29" s="658"/>
      <c r="CA29" s="658"/>
      <c r="CB29" s="693"/>
      <c r="CD29" s="638" t="s">
        <v>310</v>
      </c>
      <c r="CE29" s="639"/>
      <c r="CF29" s="616" t="s">
        <v>311</v>
      </c>
      <c r="CG29" s="617"/>
      <c r="CH29" s="617"/>
      <c r="CI29" s="617"/>
      <c r="CJ29" s="617"/>
      <c r="CK29" s="617"/>
      <c r="CL29" s="617"/>
      <c r="CM29" s="617"/>
      <c r="CN29" s="617"/>
      <c r="CO29" s="617"/>
      <c r="CP29" s="617"/>
      <c r="CQ29" s="618"/>
      <c r="CR29" s="619">
        <v>3986569</v>
      </c>
      <c r="CS29" s="632"/>
      <c r="CT29" s="632"/>
      <c r="CU29" s="632"/>
      <c r="CV29" s="632"/>
      <c r="CW29" s="632"/>
      <c r="CX29" s="632"/>
      <c r="CY29" s="633"/>
      <c r="CZ29" s="622">
        <v>15.5</v>
      </c>
      <c r="DA29" s="634"/>
      <c r="DB29" s="634"/>
      <c r="DC29" s="635"/>
      <c r="DD29" s="625">
        <v>3921031</v>
      </c>
      <c r="DE29" s="632"/>
      <c r="DF29" s="632"/>
      <c r="DG29" s="632"/>
      <c r="DH29" s="632"/>
      <c r="DI29" s="632"/>
      <c r="DJ29" s="632"/>
      <c r="DK29" s="633"/>
      <c r="DL29" s="625">
        <v>3921031</v>
      </c>
      <c r="DM29" s="632"/>
      <c r="DN29" s="632"/>
      <c r="DO29" s="632"/>
      <c r="DP29" s="632"/>
      <c r="DQ29" s="632"/>
      <c r="DR29" s="632"/>
      <c r="DS29" s="632"/>
      <c r="DT29" s="632"/>
      <c r="DU29" s="632"/>
      <c r="DV29" s="633"/>
      <c r="DW29" s="622">
        <v>28.1</v>
      </c>
      <c r="DX29" s="634"/>
      <c r="DY29" s="634"/>
      <c r="DZ29" s="634"/>
      <c r="EA29" s="634"/>
      <c r="EB29" s="634"/>
      <c r="EC29" s="646"/>
    </row>
    <row r="30" spans="2:133" ht="11.25" customHeight="1" x14ac:dyDescent="0.15">
      <c r="B30" s="616" t="s">
        <v>312</v>
      </c>
      <c r="C30" s="617"/>
      <c r="D30" s="617"/>
      <c r="E30" s="617"/>
      <c r="F30" s="617"/>
      <c r="G30" s="617"/>
      <c r="H30" s="617"/>
      <c r="I30" s="617"/>
      <c r="J30" s="617"/>
      <c r="K30" s="617"/>
      <c r="L30" s="617"/>
      <c r="M30" s="617"/>
      <c r="N30" s="617"/>
      <c r="O30" s="617"/>
      <c r="P30" s="617"/>
      <c r="Q30" s="618"/>
      <c r="R30" s="619">
        <v>3537892</v>
      </c>
      <c r="S30" s="620"/>
      <c r="T30" s="620"/>
      <c r="U30" s="620"/>
      <c r="V30" s="620"/>
      <c r="W30" s="620"/>
      <c r="X30" s="620"/>
      <c r="Y30" s="621"/>
      <c r="Z30" s="657">
        <v>13.3</v>
      </c>
      <c r="AA30" s="657"/>
      <c r="AB30" s="657"/>
      <c r="AC30" s="657"/>
      <c r="AD30" s="658" t="s">
        <v>181</v>
      </c>
      <c r="AE30" s="658"/>
      <c r="AF30" s="658"/>
      <c r="AG30" s="658"/>
      <c r="AH30" s="658"/>
      <c r="AI30" s="658"/>
      <c r="AJ30" s="658"/>
      <c r="AK30" s="658"/>
      <c r="AL30" s="622" t="s">
        <v>181</v>
      </c>
      <c r="AM30" s="623"/>
      <c r="AN30" s="623"/>
      <c r="AO30" s="659"/>
      <c r="AP30" s="671" t="s">
        <v>229</v>
      </c>
      <c r="AQ30" s="672"/>
      <c r="AR30" s="672"/>
      <c r="AS30" s="672"/>
      <c r="AT30" s="672"/>
      <c r="AU30" s="672"/>
      <c r="AV30" s="672"/>
      <c r="AW30" s="672"/>
      <c r="AX30" s="672"/>
      <c r="AY30" s="672"/>
      <c r="AZ30" s="672"/>
      <c r="BA30" s="672"/>
      <c r="BB30" s="672"/>
      <c r="BC30" s="672"/>
      <c r="BD30" s="672"/>
      <c r="BE30" s="672"/>
      <c r="BF30" s="673"/>
      <c r="BG30" s="671" t="s">
        <v>313</v>
      </c>
      <c r="BH30" s="691"/>
      <c r="BI30" s="691"/>
      <c r="BJ30" s="691"/>
      <c r="BK30" s="691"/>
      <c r="BL30" s="691"/>
      <c r="BM30" s="691"/>
      <c r="BN30" s="691"/>
      <c r="BO30" s="691"/>
      <c r="BP30" s="691"/>
      <c r="BQ30" s="692"/>
      <c r="BR30" s="671" t="s">
        <v>314</v>
      </c>
      <c r="BS30" s="691"/>
      <c r="BT30" s="691"/>
      <c r="BU30" s="691"/>
      <c r="BV30" s="691"/>
      <c r="BW30" s="691"/>
      <c r="BX30" s="691"/>
      <c r="BY30" s="691"/>
      <c r="BZ30" s="691"/>
      <c r="CA30" s="691"/>
      <c r="CB30" s="692"/>
      <c r="CD30" s="640"/>
      <c r="CE30" s="641"/>
      <c r="CF30" s="616" t="s">
        <v>315</v>
      </c>
      <c r="CG30" s="617"/>
      <c r="CH30" s="617"/>
      <c r="CI30" s="617"/>
      <c r="CJ30" s="617"/>
      <c r="CK30" s="617"/>
      <c r="CL30" s="617"/>
      <c r="CM30" s="617"/>
      <c r="CN30" s="617"/>
      <c r="CO30" s="617"/>
      <c r="CP30" s="617"/>
      <c r="CQ30" s="618"/>
      <c r="CR30" s="619">
        <v>3888512</v>
      </c>
      <c r="CS30" s="620"/>
      <c r="CT30" s="620"/>
      <c r="CU30" s="620"/>
      <c r="CV30" s="620"/>
      <c r="CW30" s="620"/>
      <c r="CX30" s="620"/>
      <c r="CY30" s="621"/>
      <c r="CZ30" s="622">
        <v>15.1</v>
      </c>
      <c r="DA30" s="634"/>
      <c r="DB30" s="634"/>
      <c r="DC30" s="635"/>
      <c r="DD30" s="625">
        <v>3826280</v>
      </c>
      <c r="DE30" s="620"/>
      <c r="DF30" s="620"/>
      <c r="DG30" s="620"/>
      <c r="DH30" s="620"/>
      <c r="DI30" s="620"/>
      <c r="DJ30" s="620"/>
      <c r="DK30" s="621"/>
      <c r="DL30" s="625">
        <v>3826280</v>
      </c>
      <c r="DM30" s="620"/>
      <c r="DN30" s="620"/>
      <c r="DO30" s="620"/>
      <c r="DP30" s="620"/>
      <c r="DQ30" s="620"/>
      <c r="DR30" s="620"/>
      <c r="DS30" s="620"/>
      <c r="DT30" s="620"/>
      <c r="DU30" s="620"/>
      <c r="DV30" s="621"/>
      <c r="DW30" s="622">
        <v>27.4</v>
      </c>
      <c r="DX30" s="634"/>
      <c r="DY30" s="634"/>
      <c r="DZ30" s="634"/>
      <c r="EA30" s="634"/>
      <c r="EB30" s="634"/>
      <c r="EC30" s="646"/>
    </row>
    <row r="31" spans="2:133" ht="11.25" customHeight="1" x14ac:dyDescent="0.15">
      <c r="B31" s="694" t="s">
        <v>316</v>
      </c>
      <c r="C31" s="695"/>
      <c r="D31" s="695"/>
      <c r="E31" s="695"/>
      <c r="F31" s="695"/>
      <c r="G31" s="695"/>
      <c r="H31" s="695"/>
      <c r="I31" s="695"/>
      <c r="J31" s="695"/>
      <c r="K31" s="695"/>
      <c r="L31" s="695"/>
      <c r="M31" s="695"/>
      <c r="N31" s="695"/>
      <c r="O31" s="695"/>
      <c r="P31" s="695"/>
      <c r="Q31" s="696"/>
      <c r="R31" s="619" t="s">
        <v>181</v>
      </c>
      <c r="S31" s="620"/>
      <c r="T31" s="620"/>
      <c r="U31" s="620"/>
      <c r="V31" s="620"/>
      <c r="W31" s="620"/>
      <c r="X31" s="620"/>
      <c r="Y31" s="621"/>
      <c r="Z31" s="657" t="s">
        <v>181</v>
      </c>
      <c r="AA31" s="657"/>
      <c r="AB31" s="657"/>
      <c r="AC31" s="657"/>
      <c r="AD31" s="658" t="s">
        <v>181</v>
      </c>
      <c r="AE31" s="658"/>
      <c r="AF31" s="658"/>
      <c r="AG31" s="658"/>
      <c r="AH31" s="658"/>
      <c r="AI31" s="658"/>
      <c r="AJ31" s="658"/>
      <c r="AK31" s="658"/>
      <c r="AL31" s="622" t="s">
        <v>181</v>
      </c>
      <c r="AM31" s="623"/>
      <c r="AN31" s="623"/>
      <c r="AO31" s="659"/>
      <c r="AP31" s="685" t="s">
        <v>317</v>
      </c>
      <c r="AQ31" s="686"/>
      <c r="AR31" s="686"/>
      <c r="AS31" s="686"/>
      <c r="AT31" s="687" t="s">
        <v>318</v>
      </c>
      <c r="AU31" s="216"/>
      <c r="AV31" s="216"/>
      <c r="AW31" s="216"/>
      <c r="AX31" s="677" t="s">
        <v>191</v>
      </c>
      <c r="AY31" s="678"/>
      <c r="AZ31" s="678"/>
      <c r="BA31" s="678"/>
      <c r="BB31" s="678"/>
      <c r="BC31" s="678"/>
      <c r="BD31" s="678"/>
      <c r="BE31" s="678"/>
      <c r="BF31" s="679"/>
      <c r="BG31" s="681">
        <v>99.1</v>
      </c>
      <c r="BH31" s="682"/>
      <c r="BI31" s="682"/>
      <c r="BJ31" s="682"/>
      <c r="BK31" s="682"/>
      <c r="BL31" s="682"/>
      <c r="BM31" s="683">
        <v>96.6</v>
      </c>
      <c r="BN31" s="682"/>
      <c r="BO31" s="682"/>
      <c r="BP31" s="682"/>
      <c r="BQ31" s="684"/>
      <c r="BR31" s="681">
        <v>99.1</v>
      </c>
      <c r="BS31" s="682"/>
      <c r="BT31" s="682"/>
      <c r="BU31" s="682"/>
      <c r="BV31" s="682"/>
      <c r="BW31" s="682"/>
      <c r="BX31" s="683">
        <v>96.6</v>
      </c>
      <c r="BY31" s="682"/>
      <c r="BZ31" s="682"/>
      <c r="CA31" s="682"/>
      <c r="CB31" s="684"/>
      <c r="CD31" s="640"/>
      <c r="CE31" s="641"/>
      <c r="CF31" s="616" t="s">
        <v>319</v>
      </c>
      <c r="CG31" s="617"/>
      <c r="CH31" s="617"/>
      <c r="CI31" s="617"/>
      <c r="CJ31" s="617"/>
      <c r="CK31" s="617"/>
      <c r="CL31" s="617"/>
      <c r="CM31" s="617"/>
      <c r="CN31" s="617"/>
      <c r="CO31" s="617"/>
      <c r="CP31" s="617"/>
      <c r="CQ31" s="618"/>
      <c r="CR31" s="619">
        <v>98057</v>
      </c>
      <c r="CS31" s="632"/>
      <c r="CT31" s="632"/>
      <c r="CU31" s="632"/>
      <c r="CV31" s="632"/>
      <c r="CW31" s="632"/>
      <c r="CX31" s="632"/>
      <c r="CY31" s="633"/>
      <c r="CZ31" s="622">
        <v>0.4</v>
      </c>
      <c r="DA31" s="634"/>
      <c r="DB31" s="634"/>
      <c r="DC31" s="635"/>
      <c r="DD31" s="625">
        <v>94751</v>
      </c>
      <c r="DE31" s="632"/>
      <c r="DF31" s="632"/>
      <c r="DG31" s="632"/>
      <c r="DH31" s="632"/>
      <c r="DI31" s="632"/>
      <c r="DJ31" s="632"/>
      <c r="DK31" s="633"/>
      <c r="DL31" s="625">
        <v>94751</v>
      </c>
      <c r="DM31" s="632"/>
      <c r="DN31" s="632"/>
      <c r="DO31" s="632"/>
      <c r="DP31" s="632"/>
      <c r="DQ31" s="632"/>
      <c r="DR31" s="632"/>
      <c r="DS31" s="632"/>
      <c r="DT31" s="632"/>
      <c r="DU31" s="632"/>
      <c r="DV31" s="633"/>
      <c r="DW31" s="622">
        <v>0.7</v>
      </c>
      <c r="DX31" s="634"/>
      <c r="DY31" s="634"/>
      <c r="DZ31" s="634"/>
      <c r="EA31" s="634"/>
      <c r="EB31" s="634"/>
      <c r="EC31" s="646"/>
    </row>
    <row r="32" spans="2:133" ht="11.25" customHeight="1" x14ac:dyDescent="0.15">
      <c r="B32" s="616" t="s">
        <v>320</v>
      </c>
      <c r="C32" s="617"/>
      <c r="D32" s="617"/>
      <c r="E32" s="617"/>
      <c r="F32" s="617"/>
      <c r="G32" s="617"/>
      <c r="H32" s="617"/>
      <c r="I32" s="617"/>
      <c r="J32" s="617"/>
      <c r="K32" s="617"/>
      <c r="L32" s="617"/>
      <c r="M32" s="617"/>
      <c r="N32" s="617"/>
      <c r="O32" s="617"/>
      <c r="P32" s="617"/>
      <c r="Q32" s="618"/>
      <c r="R32" s="619">
        <v>1231573</v>
      </c>
      <c r="S32" s="620"/>
      <c r="T32" s="620"/>
      <c r="U32" s="620"/>
      <c r="V32" s="620"/>
      <c r="W32" s="620"/>
      <c r="X32" s="620"/>
      <c r="Y32" s="621"/>
      <c r="Z32" s="657">
        <v>4.5999999999999996</v>
      </c>
      <c r="AA32" s="657"/>
      <c r="AB32" s="657"/>
      <c r="AC32" s="657"/>
      <c r="AD32" s="658" t="s">
        <v>181</v>
      </c>
      <c r="AE32" s="658"/>
      <c r="AF32" s="658"/>
      <c r="AG32" s="658"/>
      <c r="AH32" s="658"/>
      <c r="AI32" s="658"/>
      <c r="AJ32" s="658"/>
      <c r="AK32" s="658"/>
      <c r="AL32" s="622" t="s">
        <v>181</v>
      </c>
      <c r="AM32" s="623"/>
      <c r="AN32" s="623"/>
      <c r="AO32" s="659"/>
      <c r="AP32" s="660"/>
      <c r="AQ32" s="661"/>
      <c r="AR32" s="661"/>
      <c r="AS32" s="661"/>
      <c r="AT32" s="688"/>
      <c r="AU32" s="212" t="s">
        <v>321</v>
      </c>
      <c r="AX32" s="616" t="s">
        <v>322</v>
      </c>
      <c r="AY32" s="617"/>
      <c r="AZ32" s="617"/>
      <c r="BA32" s="617"/>
      <c r="BB32" s="617"/>
      <c r="BC32" s="617"/>
      <c r="BD32" s="617"/>
      <c r="BE32" s="617"/>
      <c r="BF32" s="618"/>
      <c r="BG32" s="690">
        <v>99</v>
      </c>
      <c r="BH32" s="632"/>
      <c r="BI32" s="632"/>
      <c r="BJ32" s="632"/>
      <c r="BK32" s="632"/>
      <c r="BL32" s="632"/>
      <c r="BM32" s="623">
        <v>97.3</v>
      </c>
      <c r="BN32" s="632"/>
      <c r="BO32" s="632"/>
      <c r="BP32" s="632"/>
      <c r="BQ32" s="655"/>
      <c r="BR32" s="690">
        <v>99</v>
      </c>
      <c r="BS32" s="632"/>
      <c r="BT32" s="632"/>
      <c r="BU32" s="632"/>
      <c r="BV32" s="632"/>
      <c r="BW32" s="632"/>
      <c r="BX32" s="623">
        <v>97.5</v>
      </c>
      <c r="BY32" s="632"/>
      <c r="BZ32" s="632"/>
      <c r="CA32" s="632"/>
      <c r="CB32" s="655"/>
      <c r="CD32" s="642"/>
      <c r="CE32" s="643"/>
      <c r="CF32" s="616" t="s">
        <v>323</v>
      </c>
      <c r="CG32" s="617"/>
      <c r="CH32" s="617"/>
      <c r="CI32" s="617"/>
      <c r="CJ32" s="617"/>
      <c r="CK32" s="617"/>
      <c r="CL32" s="617"/>
      <c r="CM32" s="617"/>
      <c r="CN32" s="617"/>
      <c r="CO32" s="617"/>
      <c r="CP32" s="617"/>
      <c r="CQ32" s="618"/>
      <c r="CR32" s="619">
        <v>115</v>
      </c>
      <c r="CS32" s="620"/>
      <c r="CT32" s="620"/>
      <c r="CU32" s="620"/>
      <c r="CV32" s="620"/>
      <c r="CW32" s="620"/>
      <c r="CX32" s="620"/>
      <c r="CY32" s="621"/>
      <c r="CZ32" s="622">
        <v>0</v>
      </c>
      <c r="DA32" s="634"/>
      <c r="DB32" s="634"/>
      <c r="DC32" s="635"/>
      <c r="DD32" s="625">
        <v>115</v>
      </c>
      <c r="DE32" s="620"/>
      <c r="DF32" s="620"/>
      <c r="DG32" s="620"/>
      <c r="DH32" s="620"/>
      <c r="DI32" s="620"/>
      <c r="DJ32" s="620"/>
      <c r="DK32" s="621"/>
      <c r="DL32" s="625">
        <v>115</v>
      </c>
      <c r="DM32" s="620"/>
      <c r="DN32" s="620"/>
      <c r="DO32" s="620"/>
      <c r="DP32" s="620"/>
      <c r="DQ32" s="620"/>
      <c r="DR32" s="620"/>
      <c r="DS32" s="620"/>
      <c r="DT32" s="620"/>
      <c r="DU32" s="620"/>
      <c r="DV32" s="621"/>
      <c r="DW32" s="622">
        <v>0</v>
      </c>
      <c r="DX32" s="634"/>
      <c r="DY32" s="634"/>
      <c r="DZ32" s="634"/>
      <c r="EA32" s="634"/>
      <c r="EB32" s="634"/>
      <c r="EC32" s="646"/>
    </row>
    <row r="33" spans="2:133" ht="11.25" customHeight="1" x14ac:dyDescent="0.15">
      <c r="B33" s="616" t="s">
        <v>324</v>
      </c>
      <c r="C33" s="617"/>
      <c r="D33" s="617"/>
      <c r="E33" s="617"/>
      <c r="F33" s="617"/>
      <c r="G33" s="617"/>
      <c r="H33" s="617"/>
      <c r="I33" s="617"/>
      <c r="J33" s="617"/>
      <c r="K33" s="617"/>
      <c r="L33" s="617"/>
      <c r="M33" s="617"/>
      <c r="N33" s="617"/>
      <c r="O33" s="617"/>
      <c r="P33" s="617"/>
      <c r="Q33" s="618"/>
      <c r="R33" s="619">
        <v>85394</v>
      </c>
      <c r="S33" s="620"/>
      <c r="T33" s="620"/>
      <c r="U33" s="620"/>
      <c r="V33" s="620"/>
      <c r="W33" s="620"/>
      <c r="X33" s="620"/>
      <c r="Y33" s="621"/>
      <c r="Z33" s="657">
        <v>0.3</v>
      </c>
      <c r="AA33" s="657"/>
      <c r="AB33" s="657"/>
      <c r="AC33" s="657"/>
      <c r="AD33" s="658">
        <v>46517</v>
      </c>
      <c r="AE33" s="658"/>
      <c r="AF33" s="658"/>
      <c r="AG33" s="658"/>
      <c r="AH33" s="658"/>
      <c r="AI33" s="658"/>
      <c r="AJ33" s="658"/>
      <c r="AK33" s="658"/>
      <c r="AL33" s="622">
        <v>0.3</v>
      </c>
      <c r="AM33" s="623"/>
      <c r="AN33" s="623"/>
      <c r="AO33" s="659"/>
      <c r="AP33" s="662"/>
      <c r="AQ33" s="663"/>
      <c r="AR33" s="663"/>
      <c r="AS33" s="663"/>
      <c r="AT33" s="689"/>
      <c r="AU33" s="217"/>
      <c r="AV33" s="217"/>
      <c r="AW33" s="217"/>
      <c r="AX33" s="600" t="s">
        <v>325</v>
      </c>
      <c r="AY33" s="601"/>
      <c r="AZ33" s="601"/>
      <c r="BA33" s="601"/>
      <c r="BB33" s="601"/>
      <c r="BC33" s="601"/>
      <c r="BD33" s="601"/>
      <c r="BE33" s="601"/>
      <c r="BF33" s="602"/>
      <c r="BG33" s="680">
        <v>99.1</v>
      </c>
      <c r="BH33" s="604"/>
      <c r="BI33" s="604"/>
      <c r="BJ33" s="604"/>
      <c r="BK33" s="604"/>
      <c r="BL33" s="604"/>
      <c r="BM33" s="650">
        <v>96.2</v>
      </c>
      <c r="BN33" s="604"/>
      <c r="BO33" s="604"/>
      <c r="BP33" s="604"/>
      <c r="BQ33" s="667"/>
      <c r="BR33" s="680">
        <v>99.1</v>
      </c>
      <c r="BS33" s="604"/>
      <c r="BT33" s="604"/>
      <c r="BU33" s="604"/>
      <c r="BV33" s="604"/>
      <c r="BW33" s="604"/>
      <c r="BX33" s="650">
        <v>95.9</v>
      </c>
      <c r="BY33" s="604"/>
      <c r="BZ33" s="604"/>
      <c r="CA33" s="604"/>
      <c r="CB33" s="667"/>
      <c r="CD33" s="616" t="s">
        <v>326</v>
      </c>
      <c r="CE33" s="617"/>
      <c r="CF33" s="617"/>
      <c r="CG33" s="617"/>
      <c r="CH33" s="617"/>
      <c r="CI33" s="617"/>
      <c r="CJ33" s="617"/>
      <c r="CK33" s="617"/>
      <c r="CL33" s="617"/>
      <c r="CM33" s="617"/>
      <c r="CN33" s="617"/>
      <c r="CO33" s="617"/>
      <c r="CP33" s="617"/>
      <c r="CQ33" s="618"/>
      <c r="CR33" s="619">
        <v>9834765</v>
      </c>
      <c r="CS33" s="632"/>
      <c r="CT33" s="632"/>
      <c r="CU33" s="632"/>
      <c r="CV33" s="632"/>
      <c r="CW33" s="632"/>
      <c r="CX33" s="632"/>
      <c r="CY33" s="633"/>
      <c r="CZ33" s="622">
        <v>38.200000000000003</v>
      </c>
      <c r="DA33" s="634"/>
      <c r="DB33" s="634"/>
      <c r="DC33" s="635"/>
      <c r="DD33" s="625">
        <v>7739981</v>
      </c>
      <c r="DE33" s="632"/>
      <c r="DF33" s="632"/>
      <c r="DG33" s="632"/>
      <c r="DH33" s="632"/>
      <c r="DI33" s="632"/>
      <c r="DJ33" s="632"/>
      <c r="DK33" s="633"/>
      <c r="DL33" s="625">
        <v>5150963</v>
      </c>
      <c r="DM33" s="632"/>
      <c r="DN33" s="632"/>
      <c r="DO33" s="632"/>
      <c r="DP33" s="632"/>
      <c r="DQ33" s="632"/>
      <c r="DR33" s="632"/>
      <c r="DS33" s="632"/>
      <c r="DT33" s="632"/>
      <c r="DU33" s="632"/>
      <c r="DV33" s="633"/>
      <c r="DW33" s="622">
        <v>36.9</v>
      </c>
      <c r="DX33" s="634"/>
      <c r="DY33" s="634"/>
      <c r="DZ33" s="634"/>
      <c r="EA33" s="634"/>
      <c r="EB33" s="634"/>
      <c r="EC33" s="646"/>
    </row>
    <row r="34" spans="2:133" ht="11.25" customHeight="1" x14ac:dyDescent="0.15">
      <c r="B34" s="616" t="s">
        <v>327</v>
      </c>
      <c r="C34" s="617"/>
      <c r="D34" s="617"/>
      <c r="E34" s="617"/>
      <c r="F34" s="617"/>
      <c r="G34" s="617"/>
      <c r="H34" s="617"/>
      <c r="I34" s="617"/>
      <c r="J34" s="617"/>
      <c r="K34" s="617"/>
      <c r="L34" s="617"/>
      <c r="M34" s="617"/>
      <c r="N34" s="617"/>
      <c r="O34" s="617"/>
      <c r="P34" s="617"/>
      <c r="Q34" s="618"/>
      <c r="R34" s="619">
        <v>312504</v>
      </c>
      <c r="S34" s="620"/>
      <c r="T34" s="620"/>
      <c r="U34" s="620"/>
      <c r="V34" s="620"/>
      <c r="W34" s="620"/>
      <c r="X34" s="620"/>
      <c r="Y34" s="621"/>
      <c r="Z34" s="657">
        <v>1.2</v>
      </c>
      <c r="AA34" s="657"/>
      <c r="AB34" s="657"/>
      <c r="AC34" s="657"/>
      <c r="AD34" s="658" t="s">
        <v>181</v>
      </c>
      <c r="AE34" s="658"/>
      <c r="AF34" s="658"/>
      <c r="AG34" s="658"/>
      <c r="AH34" s="658"/>
      <c r="AI34" s="658"/>
      <c r="AJ34" s="658"/>
      <c r="AK34" s="658"/>
      <c r="AL34" s="622" t="s">
        <v>181</v>
      </c>
      <c r="AM34" s="623"/>
      <c r="AN34" s="623"/>
      <c r="AO34" s="659"/>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6" t="s">
        <v>328</v>
      </c>
      <c r="CE34" s="617"/>
      <c r="CF34" s="617"/>
      <c r="CG34" s="617"/>
      <c r="CH34" s="617"/>
      <c r="CI34" s="617"/>
      <c r="CJ34" s="617"/>
      <c r="CK34" s="617"/>
      <c r="CL34" s="617"/>
      <c r="CM34" s="617"/>
      <c r="CN34" s="617"/>
      <c r="CO34" s="617"/>
      <c r="CP34" s="617"/>
      <c r="CQ34" s="618"/>
      <c r="CR34" s="619">
        <v>3165714</v>
      </c>
      <c r="CS34" s="620"/>
      <c r="CT34" s="620"/>
      <c r="CU34" s="620"/>
      <c r="CV34" s="620"/>
      <c r="CW34" s="620"/>
      <c r="CX34" s="620"/>
      <c r="CY34" s="621"/>
      <c r="CZ34" s="622">
        <v>12.3</v>
      </c>
      <c r="DA34" s="634"/>
      <c r="DB34" s="634"/>
      <c r="DC34" s="635"/>
      <c r="DD34" s="625">
        <v>2326131</v>
      </c>
      <c r="DE34" s="620"/>
      <c r="DF34" s="620"/>
      <c r="DG34" s="620"/>
      <c r="DH34" s="620"/>
      <c r="DI34" s="620"/>
      <c r="DJ34" s="620"/>
      <c r="DK34" s="621"/>
      <c r="DL34" s="625">
        <v>1841633</v>
      </c>
      <c r="DM34" s="620"/>
      <c r="DN34" s="620"/>
      <c r="DO34" s="620"/>
      <c r="DP34" s="620"/>
      <c r="DQ34" s="620"/>
      <c r="DR34" s="620"/>
      <c r="DS34" s="620"/>
      <c r="DT34" s="620"/>
      <c r="DU34" s="620"/>
      <c r="DV34" s="621"/>
      <c r="DW34" s="622">
        <v>13.2</v>
      </c>
      <c r="DX34" s="634"/>
      <c r="DY34" s="634"/>
      <c r="DZ34" s="634"/>
      <c r="EA34" s="634"/>
      <c r="EB34" s="634"/>
      <c r="EC34" s="646"/>
    </row>
    <row r="35" spans="2:133" ht="11.25" customHeight="1" x14ac:dyDescent="0.15">
      <c r="B35" s="616" t="s">
        <v>329</v>
      </c>
      <c r="C35" s="617"/>
      <c r="D35" s="617"/>
      <c r="E35" s="617"/>
      <c r="F35" s="617"/>
      <c r="G35" s="617"/>
      <c r="H35" s="617"/>
      <c r="I35" s="617"/>
      <c r="J35" s="617"/>
      <c r="K35" s="617"/>
      <c r="L35" s="617"/>
      <c r="M35" s="617"/>
      <c r="N35" s="617"/>
      <c r="O35" s="617"/>
      <c r="P35" s="617"/>
      <c r="Q35" s="618"/>
      <c r="R35" s="619">
        <v>1078653</v>
      </c>
      <c r="S35" s="620"/>
      <c r="T35" s="620"/>
      <c r="U35" s="620"/>
      <c r="V35" s="620"/>
      <c r="W35" s="620"/>
      <c r="X35" s="620"/>
      <c r="Y35" s="621"/>
      <c r="Z35" s="657">
        <v>4</v>
      </c>
      <c r="AA35" s="657"/>
      <c r="AB35" s="657"/>
      <c r="AC35" s="657"/>
      <c r="AD35" s="658" t="s">
        <v>181</v>
      </c>
      <c r="AE35" s="658"/>
      <c r="AF35" s="658"/>
      <c r="AG35" s="658"/>
      <c r="AH35" s="658"/>
      <c r="AI35" s="658"/>
      <c r="AJ35" s="658"/>
      <c r="AK35" s="658"/>
      <c r="AL35" s="622" t="s">
        <v>181</v>
      </c>
      <c r="AM35" s="623"/>
      <c r="AN35" s="623"/>
      <c r="AO35" s="659"/>
      <c r="AP35" s="220"/>
      <c r="AQ35" s="671" t="s">
        <v>330</v>
      </c>
      <c r="AR35" s="672"/>
      <c r="AS35" s="672"/>
      <c r="AT35" s="672"/>
      <c r="AU35" s="672"/>
      <c r="AV35" s="672"/>
      <c r="AW35" s="672"/>
      <c r="AX35" s="672"/>
      <c r="AY35" s="672"/>
      <c r="AZ35" s="672"/>
      <c r="BA35" s="672"/>
      <c r="BB35" s="672"/>
      <c r="BC35" s="672"/>
      <c r="BD35" s="672"/>
      <c r="BE35" s="672"/>
      <c r="BF35" s="673"/>
      <c r="BG35" s="671" t="s">
        <v>331</v>
      </c>
      <c r="BH35" s="672"/>
      <c r="BI35" s="672"/>
      <c r="BJ35" s="672"/>
      <c r="BK35" s="672"/>
      <c r="BL35" s="672"/>
      <c r="BM35" s="672"/>
      <c r="BN35" s="672"/>
      <c r="BO35" s="672"/>
      <c r="BP35" s="672"/>
      <c r="BQ35" s="672"/>
      <c r="BR35" s="672"/>
      <c r="BS35" s="672"/>
      <c r="BT35" s="672"/>
      <c r="BU35" s="672"/>
      <c r="BV35" s="672"/>
      <c r="BW35" s="672"/>
      <c r="BX35" s="672"/>
      <c r="BY35" s="672"/>
      <c r="BZ35" s="672"/>
      <c r="CA35" s="672"/>
      <c r="CB35" s="673"/>
      <c r="CD35" s="616" t="s">
        <v>332</v>
      </c>
      <c r="CE35" s="617"/>
      <c r="CF35" s="617"/>
      <c r="CG35" s="617"/>
      <c r="CH35" s="617"/>
      <c r="CI35" s="617"/>
      <c r="CJ35" s="617"/>
      <c r="CK35" s="617"/>
      <c r="CL35" s="617"/>
      <c r="CM35" s="617"/>
      <c r="CN35" s="617"/>
      <c r="CO35" s="617"/>
      <c r="CP35" s="617"/>
      <c r="CQ35" s="618"/>
      <c r="CR35" s="619">
        <v>194501</v>
      </c>
      <c r="CS35" s="632"/>
      <c r="CT35" s="632"/>
      <c r="CU35" s="632"/>
      <c r="CV35" s="632"/>
      <c r="CW35" s="632"/>
      <c r="CX35" s="632"/>
      <c r="CY35" s="633"/>
      <c r="CZ35" s="622">
        <v>0.8</v>
      </c>
      <c r="DA35" s="634"/>
      <c r="DB35" s="634"/>
      <c r="DC35" s="635"/>
      <c r="DD35" s="625">
        <v>171868</v>
      </c>
      <c r="DE35" s="632"/>
      <c r="DF35" s="632"/>
      <c r="DG35" s="632"/>
      <c r="DH35" s="632"/>
      <c r="DI35" s="632"/>
      <c r="DJ35" s="632"/>
      <c r="DK35" s="633"/>
      <c r="DL35" s="625">
        <v>165413</v>
      </c>
      <c r="DM35" s="632"/>
      <c r="DN35" s="632"/>
      <c r="DO35" s="632"/>
      <c r="DP35" s="632"/>
      <c r="DQ35" s="632"/>
      <c r="DR35" s="632"/>
      <c r="DS35" s="632"/>
      <c r="DT35" s="632"/>
      <c r="DU35" s="632"/>
      <c r="DV35" s="633"/>
      <c r="DW35" s="622">
        <v>1.2</v>
      </c>
      <c r="DX35" s="634"/>
      <c r="DY35" s="634"/>
      <c r="DZ35" s="634"/>
      <c r="EA35" s="634"/>
      <c r="EB35" s="634"/>
      <c r="EC35" s="646"/>
    </row>
    <row r="36" spans="2:133" ht="11.25" customHeight="1" x14ac:dyDescent="0.15">
      <c r="B36" s="616" t="s">
        <v>333</v>
      </c>
      <c r="C36" s="617"/>
      <c r="D36" s="617"/>
      <c r="E36" s="617"/>
      <c r="F36" s="617"/>
      <c r="G36" s="617"/>
      <c r="H36" s="617"/>
      <c r="I36" s="617"/>
      <c r="J36" s="617"/>
      <c r="K36" s="617"/>
      <c r="L36" s="617"/>
      <c r="M36" s="617"/>
      <c r="N36" s="617"/>
      <c r="O36" s="617"/>
      <c r="P36" s="617"/>
      <c r="Q36" s="618"/>
      <c r="R36" s="619">
        <v>1010057</v>
      </c>
      <c r="S36" s="620"/>
      <c r="T36" s="620"/>
      <c r="U36" s="620"/>
      <c r="V36" s="620"/>
      <c r="W36" s="620"/>
      <c r="X36" s="620"/>
      <c r="Y36" s="621"/>
      <c r="Z36" s="657">
        <v>3.8</v>
      </c>
      <c r="AA36" s="657"/>
      <c r="AB36" s="657"/>
      <c r="AC36" s="657"/>
      <c r="AD36" s="658" t="s">
        <v>181</v>
      </c>
      <c r="AE36" s="658"/>
      <c r="AF36" s="658"/>
      <c r="AG36" s="658"/>
      <c r="AH36" s="658"/>
      <c r="AI36" s="658"/>
      <c r="AJ36" s="658"/>
      <c r="AK36" s="658"/>
      <c r="AL36" s="622" t="s">
        <v>181</v>
      </c>
      <c r="AM36" s="623"/>
      <c r="AN36" s="623"/>
      <c r="AO36" s="659"/>
      <c r="AP36" s="220"/>
      <c r="AQ36" s="668" t="s">
        <v>334</v>
      </c>
      <c r="AR36" s="669"/>
      <c r="AS36" s="669"/>
      <c r="AT36" s="669"/>
      <c r="AU36" s="669"/>
      <c r="AV36" s="669"/>
      <c r="AW36" s="669"/>
      <c r="AX36" s="669"/>
      <c r="AY36" s="670"/>
      <c r="AZ36" s="674">
        <v>3235227</v>
      </c>
      <c r="BA36" s="675"/>
      <c r="BB36" s="675"/>
      <c r="BC36" s="675"/>
      <c r="BD36" s="675"/>
      <c r="BE36" s="675"/>
      <c r="BF36" s="676"/>
      <c r="BG36" s="677" t="s">
        <v>335</v>
      </c>
      <c r="BH36" s="678"/>
      <c r="BI36" s="678"/>
      <c r="BJ36" s="678"/>
      <c r="BK36" s="678"/>
      <c r="BL36" s="678"/>
      <c r="BM36" s="678"/>
      <c r="BN36" s="678"/>
      <c r="BO36" s="678"/>
      <c r="BP36" s="678"/>
      <c r="BQ36" s="678"/>
      <c r="BR36" s="678"/>
      <c r="BS36" s="678"/>
      <c r="BT36" s="678"/>
      <c r="BU36" s="679"/>
      <c r="BV36" s="674">
        <v>65659</v>
      </c>
      <c r="BW36" s="675"/>
      <c r="BX36" s="675"/>
      <c r="BY36" s="675"/>
      <c r="BZ36" s="675"/>
      <c r="CA36" s="675"/>
      <c r="CB36" s="676"/>
      <c r="CD36" s="616" t="s">
        <v>336</v>
      </c>
      <c r="CE36" s="617"/>
      <c r="CF36" s="617"/>
      <c r="CG36" s="617"/>
      <c r="CH36" s="617"/>
      <c r="CI36" s="617"/>
      <c r="CJ36" s="617"/>
      <c r="CK36" s="617"/>
      <c r="CL36" s="617"/>
      <c r="CM36" s="617"/>
      <c r="CN36" s="617"/>
      <c r="CO36" s="617"/>
      <c r="CP36" s="617"/>
      <c r="CQ36" s="618"/>
      <c r="CR36" s="619">
        <v>3371054</v>
      </c>
      <c r="CS36" s="620"/>
      <c r="CT36" s="620"/>
      <c r="CU36" s="620"/>
      <c r="CV36" s="620"/>
      <c r="CW36" s="620"/>
      <c r="CX36" s="620"/>
      <c r="CY36" s="621"/>
      <c r="CZ36" s="622">
        <v>13.1</v>
      </c>
      <c r="DA36" s="634"/>
      <c r="DB36" s="634"/>
      <c r="DC36" s="635"/>
      <c r="DD36" s="625">
        <v>2827311</v>
      </c>
      <c r="DE36" s="620"/>
      <c r="DF36" s="620"/>
      <c r="DG36" s="620"/>
      <c r="DH36" s="620"/>
      <c r="DI36" s="620"/>
      <c r="DJ36" s="620"/>
      <c r="DK36" s="621"/>
      <c r="DL36" s="625">
        <v>1650840</v>
      </c>
      <c r="DM36" s="620"/>
      <c r="DN36" s="620"/>
      <c r="DO36" s="620"/>
      <c r="DP36" s="620"/>
      <c r="DQ36" s="620"/>
      <c r="DR36" s="620"/>
      <c r="DS36" s="620"/>
      <c r="DT36" s="620"/>
      <c r="DU36" s="620"/>
      <c r="DV36" s="621"/>
      <c r="DW36" s="622">
        <v>11.8</v>
      </c>
      <c r="DX36" s="634"/>
      <c r="DY36" s="634"/>
      <c r="DZ36" s="634"/>
      <c r="EA36" s="634"/>
      <c r="EB36" s="634"/>
      <c r="EC36" s="646"/>
    </row>
    <row r="37" spans="2:133" ht="11.25" customHeight="1" x14ac:dyDescent="0.15">
      <c r="B37" s="616" t="s">
        <v>337</v>
      </c>
      <c r="C37" s="617"/>
      <c r="D37" s="617"/>
      <c r="E37" s="617"/>
      <c r="F37" s="617"/>
      <c r="G37" s="617"/>
      <c r="H37" s="617"/>
      <c r="I37" s="617"/>
      <c r="J37" s="617"/>
      <c r="K37" s="617"/>
      <c r="L37" s="617"/>
      <c r="M37" s="617"/>
      <c r="N37" s="617"/>
      <c r="O37" s="617"/>
      <c r="P37" s="617"/>
      <c r="Q37" s="618"/>
      <c r="R37" s="619">
        <v>502948</v>
      </c>
      <c r="S37" s="620"/>
      <c r="T37" s="620"/>
      <c r="U37" s="620"/>
      <c r="V37" s="620"/>
      <c r="W37" s="620"/>
      <c r="X37" s="620"/>
      <c r="Y37" s="621"/>
      <c r="Z37" s="657">
        <v>1.9</v>
      </c>
      <c r="AA37" s="657"/>
      <c r="AB37" s="657"/>
      <c r="AC37" s="657"/>
      <c r="AD37" s="658">
        <v>10661</v>
      </c>
      <c r="AE37" s="658"/>
      <c r="AF37" s="658"/>
      <c r="AG37" s="658"/>
      <c r="AH37" s="658"/>
      <c r="AI37" s="658"/>
      <c r="AJ37" s="658"/>
      <c r="AK37" s="658"/>
      <c r="AL37" s="622">
        <v>0.1</v>
      </c>
      <c r="AM37" s="623"/>
      <c r="AN37" s="623"/>
      <c r="AO37" s="659"/>
      <c r="AQ37" s="652" t="s">
        <v>338</v>
      </c>
      <c r="AR37" s="653"/>
      <c r="AS37" s="653"/>
      <c r="AT37" s="653"/>
      <c r="AU37" s="653"/>
      <c r="AV37" s="653"/>
      <c r="AW37" s="653"/>
      <c r="AX37" s="653"/>
      <c r="AY37" s="654"/>
      <c r="AZ37" s="619">
        <v>545000</v>
      </c>
      <c r="BA37" s="620"/>
      <c r="BB37" s="620"/>
      <c r="BC37" s="620"/>
      <c r="BD37" s="632"/>
      <c r="BE37" s="632"/>
      <c r="BF37" s="655"/>
      <c r="BG37" s="616" t="s">
        <v>339</v>
      </c>
      <c r="BH37" s="617"/>
      <c r="BI37" s="617"/>
      <c r="BJ37" s="617"/>
      <c r="BK37" s="617"/>
      <c r="BL37" s="617"/>
      <c r="BM37" s="617"/>
      <c r="BN37" s="617"/>
      <c r="BO37" s="617"/>
      <c r="BP37" s="617"/>
      <c r="BQ37" s="617"/>
      <c r="BR37" s="617"/>
      <c r="BS37" s="617"/>
      <c r="BT37" s="617"/>
      <c r="BU37" s="618"/>
      <c r="BV37" s="619">
        <v>13282</v>
      </c>
      <c r="BW37" s="620"/>
      <c r="BX37" s="620"/>
      <c r="BY37" s="620"/>
      <c r="BZ37" s="620"/>
      <c r="CA37" s="620"/>
      <c r="CB37" s="656"/>
      <c r="CD37" s="616" t="s">
        <v>340</v>
      </c>
      <c r="CE37" s="617"/>
      <c r="CF37" s="617"/>
      <c r="CG37" s="617"/>
      <c r="CH37" s="617"/>
      <c r="CI37" s="617"/>
      <c r="CJ37" s="617"/>
      <c r="CK37" s="617"/>
      <c r="CL37" s="617"/>
      <c r="CM37" s="617"/>
      <c r="CN37" s="617"/>
      <c r="CO37" s="617"/>
      <c r="CP37" s="617"/>
      <c r="CQ37" s="618"/>
      <c r="CR37" s="619">
        <v>474885</v>
      </c>
      <c r="CS37" s="632"/>
      <c r="CT37" s="632"/>
      <c r="CU37" s="632"/>
      <c r="CV37" s="632"/>
      <c r="CW37" s="632"/>
      <c r="CX37" s="632"/>
      <c r="CY37" s="633"/>
      <c r="CZ37" s="622">
        <v>1.8</v>
      </c>
      <c r="DA37" s="634"/>
      <c r="DB37" s="634"/>
      <c r="DC37" s="635"/>
      <c r="DD37" s="625">
        <v>474885</v>
      </c>
      <c r="DE37" s="632"/>
      <c r="DF37" s="632"/>
      <c r="DG37" s="632"/>
      <c r="DH37" s="632"/>
      <c r="DI37" s="632"/>
      <c r="DJ37" s="632"/>
      <c r="DK37" s="633"/>
      <c r="DL37" s="625">
        <v>474407</v>
      </c>
      <c r="DM37" s="632"/>
      <c r="DN37" s="632"/>
      <c r="DO37" s="632"/>
      <c r="DP37" s="632"/>
      <c r="DQ37" s="632"/>
      <c r="DR37" s="632"/>
      <c r="DS37" s="632"/>
      <c r="DT37" s="632"/>
      <c r="DU37" s="632"/>
      <c r="DV37" s="633"/>
      <c r="DW37" s="622">
        <v>3.4</v>
      </c>
      <c r="DX37" s="634"/>
      <c r="DY37" s="634"/>
      <c r="DZ37" s="634"/>
      <c r="EA37" s="634"/>
      <c r="EB37" s="634"/>
      <c r="EC37" s="646"/>
    </row>
    <row r="38" spans="2:133" ht="11.25" customHeight="1" x14ac:dyDescent="0.15">
      <c r="B38" s="616" t="s">
        <v>341</v>
      </c>
      <c r="C38" s="617"/>
      <c r="D38" s="617"/>
      <c r="E38" s="617"/>
      <c r="F38" s="617"/>
      <c r="G38" s="617"/>
      <c r="H38" s="617"/>
      <c r="I38" s="617"/>
      <c r="J38" s="617"/>
      <c r="K38" s="617"/>
      <c r="L38" s="617"/>
      <c r="M38" s="617"/>
      <c r="N38" s="617"/>
      <c r="O38" s="617"/>
      <c r="P38" s="617"/>
      <c r="Q38" s="618"/>
      <c r="R38" s="619">
        <v>2905615</v>
      </c>
      <c r="S38" s="620"/>
      <c r="T38" s="620"/>
      <c r="U38" s="620"/>
      <c r="V38" s="620"/>
      <c r="W38" s="620"/>
      <c r="X38" s="620"/>
      <c r="Y38" s="621"/>
      <c r="Z38" s="657">
        <v>10.9</v>
      </c>
      <c r="AA38" s="657"/>
      <c r="AB38" s="657"/>
      <c r="AC38" s="657"/>
      <c r="AD38" s="658" t="s">
        <v>181</v>
      </c>
      <c r="AE38" s="658"/>
      <c r="AF38" s="658"/>
      <c r="AG38" s="658"/>
      <c r="AH38" s="658"/>
      <c r="AI38" s="658"/>
      <c r="AJ38" s="658"/>
      <c r="AK38" s="658"/>
      <c r="AL38" s="622" t="s">
        <v>181</v>
      </c>
      <c r="AM38" s="623"/>
      <c r="AN38" s="623"/>
      <c r="AO38" s="659"/>
      <c r="AQ38" s="652" t="s">
        <v>342</v>
      </c>
      <c r="AR38" s="653"/>
      <c r="AS38" s="653"/>
      <c r="AT38" s="653"/>
      <c r="AU38" s="653"/>
      <c r="AV38" s="653"/>
      <c r="AW38" s="653"/>
      <c r="AX38" s="653"/>
      <c r="AY38" s="654"/>
      <c r="AZ38" s="619">
        <v>390886</v>
      </c>
      <c r="BA38" s="620"/>
      <c r="BB38" s="620"/>
      <c r="BC38" s="620"/>
      <c r="BD38" s="632"/>
      <c r="BE38" s="632"/>
      <c r="BF38" s="655"/>
      <c r="BG38" s="616" t="s">
        <v>343</v>
      </c>
      <c r="BH38" s="617"/>
      <c r="BI38" s="617"/>
      <c r="BJ38" s="617"/>
      <c r="BK38" s="617"/>
      <c r="BL38" s="617"/>
      <c r="BM38" s="617"/>
      <c r="BN38" s="617"/>
      <c r="BO38" s="617"/>
      <c r="BP38" s="617"/>
      <c r="BQ38" s="617"/>
      <c r="BR38" s="617"/>
      <c r="BS38" s="617"/>
      <c r="BT38" s="617"/>
      <c r="BU38" s="618"/>
      <c r="BV38" s="619">
        <v>4007</v>
      </c>
      <c r="BW38" s="620"/>
      <c r="BX38" s="620"/>
      <c r="BY38" s="620"/>
      <c r="BZ38" s="620"/>
      <c r="CA38" s="620"/>
      <c r="CB38" s="656"/>
      <c r="CD38" s="616" t="s">
        <v>344</v>
      </c>
      <c r="CE38" s="617"/>
      <c r="CF38" s="617"/>
      <c r="CG38" s="617"/>
      <c r="CH38" s="617"/>
      <c r="CI38" s="617"/>
      <c r="CJ38" s="617"/>
      <c r="CK38" s="617"/>
      <c r="CL38" s="617"/>
      <c r="CM38" s="617"/>
      <c r="CN38" s="617"/>
      <c r="CO38" s="617"/>
      <c r="CP38" s="617"/>
      <c r="CQ38" s="618"/>
      <c r="CR38" s="619">
        <v>1982424</v>
      </c>
      <c r="CS38" s="620"/>
      <c r="CT38" s="620"/>
      <c r="CU38" s="620"/>
      <c r="CV38" s="620"/>
      <c r="CW38" s="620"/>
      <c r="CX38" s="620"/>
      <c r="CY38" s="621"/>
      <c r="CZ38" s="622">
        <v>7.7</v>
      </c>
      <c r="DA38" s="634"/>
      <c r="DB38" s="634"/>
      <c r="DC38" s="635"/>
      <c r="DD38" s="625">
        <v>1682186</v>
      </c>
      <c r="DE38" s="620"/>
      <c r="DF38" s="620"/>
      <c r="DG38" s="620"/>
      <c r="DH38" s="620"/>
      <c r="DI38" s="620"/>
      <c r="DJ38" s="620"/>
      <c r="DK38" s="621"/>
      <c r="DL38" s="625">
        <v>1493077</v>
      </c>
      <c r="DM38" s="620"/>
      <c r="DN38" s="620"/>
      <c r="DO38" s="620"/>
      <c r="DP38" s="620"/>
      <c r="DQ38" s="620"/>
      <c r="DR38" s="620"/>
      <c r="DS38" s="620"/>
      <c r="DT38" s="620"/>
      <c r="DU38" s="620"/>
      <c r="DV38" s="621"/>
      <c r="DW38" s="622">
        <v>10.7</v>
      </c>
      <c r="DX38" s="634"/>
      <c r="DY38" s="634"/>
      <c r="DZ38" s="634"/>
      <c r="EA38" s="634"/>
      <c r="EB38" s="634"/>
      <c r="EC38" s="646"/>
    </row>
    <row r="39" spans="2:133" ht="11.25" customHeight="1" x14ac:dyDescent="0.15">
      <c r="B39" s="616" t="s">
        <v>345</v>
      </c>
      <c r="C39" s="617"/>
      <c r="D39" s="617"/>
      <c r="E39" s="617"/>
      <c r="F39" s="617"/>
      <c r="G39" s="617"/>
      <c r="H39" s="617"/>
      <c r="I39" s="617"/>
      <c r="J39" s="617"/>
      <c r="K39" s="617"/>
      <c r="L39" s="617"/>
      <c r="M39" s="617"/>
      <c r="N39" s="617"/>
      <c r="O39" s="617"/>
      <c r="P39" s="617"/>
      <c r="Q39" s="618"/>
      <c r="R39" s="619" t="s">
        <v>181</v>
      </c>
      <c r="S39" s="620"/>
      <c r="T39" s="620"/>
      <c r="U39" s="620"/>
      <c r="V39" s="620"/>
      <c r="W39" s="620"/>
      <c r="X39" s="620"/>
      <c r="Y39" s="621"/>
      <c r="Z39" s="657" t="s">
        <v>181</v>
      </c>
      <c r="AA39" s="657"/>
      <c r="AB39" s="657"/>
      <c r="AC39" s="657"/>
      <c r="AD39" s="658" t="s">
        <v>181</v>
      </c>
      <c r="AE39" s="658"/>
      <c r="AF39" s="658"/>
      <c r="AG39" s="658"/>
      <c r="AH39" s="658"/>
      <c r="AI39" s="658"/>
      <c r="AJ39" s="658"/>
      <c r="AK39" s="658"/>
      <c r="AL39" s="622" t="s">
        <v>181</v>
      </c>
      <c r="AM39" s="623"/>
      <c r="AN39" s="623"/>
      <c r="AO39" s="659"/>
      <c r="AQ39" s="652" t="s">
        <v>346</v>
      </c>
      <c r="AR39" s="653"/>
      <c r="AS39" s="653"/>
      <c r="AT39" s="653"/>
      <c r="AU39" s="653"/>
      <c r="AV39" s="653"/>
      <c r="AW39" s="653"/>
      <c r="AX39" s="653"/>
      <c r="AY39" s="654"/>
      <c r="AZ39" s="619">
        <v>316917</v>
      </c>
      <c r="BA39" s="620"/>
      <c r="BB39" s="620"/>
      <c r="BC39" s="620"/>
      <c r="BD39" s="632"/>
      <c r="BE39" s="632"/>
      <c r="BF39" s="655"/>
      <c r="BG39" s="616" t="s">
        <v>347</v>
      </c>
      <c r="BH39" s="617"/>
      <c r="BI39" s="617"/>
      <c r="BJ39" s="617"/>
      <c r="BK39" s="617"/>
      <c r="BL39" s="617"/>
      <c r="BM39" s="617"/>
      <c r="BN39" s="617"/>
      <c r="BO39" s="617"/>
      <c r="BP39" s="617"/>
      <c r="BQ39" s="617"/>
      <c r="BR39" s="617"/>
      <c r="BS39" s="617"/>
      <c r="BT39" s="617"/>
      <c r="BU39" s="618"/>
      <c r="BV39" s="619">
        <v>5625</v>
      </c>
      <c r="BW39" s="620"/>
      <c r="BX39" s="620"/>
      <c r="BY39" s="620"/>
      <c r="BZ39" s="620"/>
      <c r="CA39" s="620"/>
      <c r="CB39" s="656"/>
      <c r="CD39" s="616" t="s">
        <v>348</v>
      </c>
      <c r="CE39" s="617"/>
      <c r="CF39" s="617"/>
      <c r="CG39" s="617"/>
      <c r="CH39" s="617"/>
      <c r="CI39" s="617"/>
      <c r="CJ39" s="617"/>
      <c r="CK39" s="617"/>
      <c r="CL39" s="617"/>
      <c r="CM39" s="617"/>
      <c r="CN39" s="617"/>
      <c r="CO39" s="617"/>
      <c r="CP39" s="617"/>
      <c r="CQ39" s="618"/>
      <c r="CR39" s="619">
        <v>972247</v>
      </c>
      <c r="CS39" s="632"/>
      <c r="CT39" s="632"/>
      <c r="CU39" s="632"/>
      <c r="CV39" s="632"/>
      <c r="CW39" s="632"/>
      <c r="CX39" s="632"/>
      <c r="CY39" s="633"/>
      <c r="CZ39" s="622">
        <v>3.8</v>
      </c>
      <c r="DA39" s="634"/>
      <c r="DB39" s="634"/>
      <c r="DC39" s="635"/>
      <c r="DD39" s="625">
        <v>668627</v>
      </c>
      <c r="DE39" s="632"/>
      <c r="DF39" s="632"/>
      <c r="DG39" s="632"/>
      <c r="DH39" s="632"/>
      <c r="DI39" s="632"/>
      <c r="DJ39" s="632"/>
      <c r="DK39" s="633"/>
      <c r="DL39" s="625" t="s">
        <v>181</v>
      </c>
      <c r="DM39" s="632"/>
      <c r="DN39" s="632"/>
      <c r="DO39" s="632"/>
      <c r="DP39" s="632"/>
      <c r="DQ39" s="632"/>
      <c r="DR39" s="632"/>
      <c r="DS39" s="632"/>
      <c r="DT39" s="632"/>
      <c r="DU39" s="632"/>
      <c r="DV39" s="633"/>
      <c r="DW39" s="622" t="s">
        <v>181</v>
      </c>
      <c r="DX39" s="634"/>
      <c r="DY39" s="634"/>
      <c r="DZ39" s="634"/>
      <c r="EA39" s="634"/>
      <c r="EB39" s="634"/>
      <c r="EC39" s="646"/>
    </row>
    <row r="40" spans="2:133" ht="11.25" customHeight="1" x14ac:dyDescent="0.15">
      <c r="B40" s="616" t="s">
        <v>349</v>
      </c>
      <c r="C40" s="617"/>
      <c r="D40" s="617"/>
      <c r="E40" s="617"/>
      <c r="F40" s="617"/>
      <c r="G40" s="617"/>
      <c r="H40" s="617"/>
      <c r="I40" s="617"/>
      <c r="J40" s="617"/>
      <c r="K40" s="617"/>
      <c r="L40" s="617"/>
      <c r="M40" s="617"/>
      <c r="N40" s="617"/>
      <c r="O40" s="617"/>
      <c r="P40" s="617"/>
      <c r="Q40" s="618"/>
      <c r="R40" s="619">
        <v>148515</v>
      </c>
      <c r="S40" s="620"/>
      <c r="T40" s="620"/>
      <c r="U40" s="620"/>
      <c r="V40" s="620"/>
      <c r="W40" s="620"/>
      <c r="X40" s="620"/>
      <c r="Y40" s="621"/>
      <c r="Z40" s="657">
        <v>0.6</v>
      </c>
      <c r="AA40" s="657"/>
      <c r="AB40" s="657"/>
      <c r="AC40" s="657"/>
      <c r="AD40" s="658" t="s">
        <v>181</v>
      </c>
      <c r="AE40" s="658"/>
      <c r="AF40" s="658"/>
      <c r="AG40" s="658"/>
      <c r="AH40" s="658"/>
      <c r="AI40" s="658"/>
      <c r="AJ40" s="658"/>
      <c r="AK40" s="658"/>
      <c r="AL40" s="622" t="s">
        <v>181</v>
      </c>
      <c r="AM40" s="623"/>
      <c r="AN40" s="623"/>
      <c r="AO40" s="659"/>
      <c r="AQ40" s="652" t="s">
        <v>350</v>
      </c>
      <c r="AR40" s="653"/>
      <c r="AS40" s="653"/>
      <c r="AT40" s="653"/>
      <c r="AU40" s="653"/>
      <c r="AV40" s="653"/>
      <c r="AW40" s="653"/>
      <c r="AX40" s="653"/>
      <c r="AY40" s="654"/>
      <c r="AZ40" s="619">
        <v>138821</v>
      </c>
      <c r="BA40" s="620"/>
      <c r="BB40" s="620"/>
      <c r="BC40" s="620"/>
      <c r="BD40" s="632"/>
      <c r="BE40" s="632"/>
      <c r="BF40" s="655"/>
      <c r="BG40" s="660" t="s">
        <v>351</v>
      </c>
      <c r="BH40" s="661"/>
      <c r="BI40" s="661"/>
      <c r="BJ40" s="661"/>
      <c r="BK40" s="661"/>
      <c r="BL40" s="221"/>
      <c r="BM40" s="617" t="s">
        <v>352</v>
      </c>
      <c r="BN40" s="617"/>
      <c r="BO40" s="617"/>
      <c r="BP40" s="617"/>
      <c r="BQ40" s="617"/>
      <c r="BR40" s="617"/>
      <c r="BS40" s="617"/>
      <c r="BT40" s="617"/>
      <c r="BU40" s="618"/>
      <c r="BV40" s="619">
        <v>97</v>
      </c>
      <c r="BW40" s="620"/>
      <c r="BX40" s="620"/>
      <c r="BY40" s="620"/>
      <c r="BZ40" s="620"/>
      <c r="CA40" s="620"/>
      <c r="CB40" s="656"/>
      <c r="CD40" s="616" t="s">
        <v>353</v>
      </c>
      <c r="CE40" s="617"/>
      <c r="CF40" s="617"/>
      <c r="CG40" s="617"/>
      <c r="CH40" s="617"/>
      <c r="CI40" s="617"/>
      <c r="CJ40" s="617"/>
      <c r="CK40" s="617"/>
      <c r="CL40" s="617"/>
      <c r="CM40" s="617"/>
      <c r="CN40" s="617"/>
      <c r="CO40" s="617"/>
      <c r="CP40" s="617"/>
      <c r="CQ40" s="618"/>
      <c r="CR40" s="619">
        <v>148825</v>
      </c>
      <c r="CS40" s="620"/>
      <c r="CT40" s="620"/>
      <c r="CU40" s="620"/>
      <c r="CV40" s="620"/>
      <c r="CW40" s="620"/>
      <c r="CX40" s="620"/>
      <c r="CY40" s="621"/>
      <c r="CZ40" s="622">
        <v>0.6</v>
      </c>
      <c r="DA40" s="634"/>
      <c r="DB40" s="634"/>
      <c r="DC40" s="635"/>
      <c r="DD40" s="625">
        <v>63858</v>
      </c>
      <c r="DE40" s="620"/>
      <c r="DF40" s="620"/>
      <c r="DG40" s="620"/>
      <c r="DH40" s="620"/>
      <c r="DI40" s="620"/>
      <c r="DJ40" s="620"/>
      <c r="DK40" s="621"/>
      <c r="DL40" s="625" t="s">
        <v>181</v>
      </c>
      <c r="DM40" s="620"/>
      <c r="DN40" s="620"/>
      <c r="DO40" s="620"/>
      <c r="DP40" s="620"/>
      <c r="DQ40" s="620"/>
      <c r="DR40" s="620"/>
      <c r="DS40" s="620"/>
      <c r="DT40" s="620"/>
      <c r="DU40" s="620"/>
      <c r="DV40" s="621"/>
      <c r="DW40" s="622" t="s">
        <v>181</v>
      </c>
      <c r="DX40" s="634"/>
      <c r="DY40" s="634"/>
      <c r="DZ40" s="634"/>
      <c r="EA40" s="634"/>
      <c r="EB40" s="634"/>
      <c r="EC40" s="646"/>
    </row>
    <row r="41" spans="2:133" ht="11.25" customHeight="1" x14ac:dyDescent="0.15">
      <c r="B41" s="600" t="s">
        <v>354</v>
      </c>
      <c r="C41" s="601"/>
      <c r="D41" s="601"/>
      <c r="E41" s="601"/>
      <c r="F41" s="601"/>
      <c r="G41" s="601"/>
      <c r="H41" s="601"/>
      <c r="I41" s="601"/>
      <c r="J41" s="601"/>
      <c r="K41" s="601"/>
      <c r="L41" s="601"/>
      <c r="M41" s="601"/>
      <c r="N41" s="601"/>
      <c r="O41" s="601"/>
      <c r="P41" s="601"/>
      <c r="Q41" s="602"/>
      <c r="R41" s="603">
        <v>26639598</v>
      </c>
      <c r="S41" s="644"/>
      <c r="T41" s="644"/>
      <c r="U41" s="644"/>
      <c r="V41" s="644"/>
      <c r="W41" s="644"/>
      <c r="X41" s="644"/>
      <c r="Y41" s="647"/>
      <c r="Z41" s="648">
        <v>100</v>
      </c>
      <c r="AA41" s="648"/>
      <c r="AB41" s="648"/>
      <c r="AC41" s="648"/>
      <c r="AD41" s="649">
        <v>13823175</v>
      </c>
      <c r="AE41" s="649"/>
      <c r="AF41" s="649"/>
      <c r="AG41" s="649"/>
      <c r="AH41" s="649"/>
      <c r="AI41" s="649"/>
      <c r="AJ41" s="649"/>
      <c r="AK41" s="649"/>
      <c r="AL41" s="606">
        <v>100</v>
      </c>
      <c r="AM41" s="650"/>
      <c r="AN41" s="650"/>
      <c r="AO41" s="651"/>
      <c r="AQ41" s="652" t="s">
        <v>355</v>
      </c>
      <c r="AR41" s="653"/>
      <c r="AS41" s="653"/>
      <c r="AT41" s="653"/>
      <c r="AU41" s="653"/>
      <c r="AV41" s="653"/>
      <c r="AW41" s="653"/>
      <c r="AX41" s="653"/>
      <c r="AY41" s="654"/>
      <c r="AZ41" s="619">
        <v>339199</v>
      </c>
      <c r="BA41" s="620"/>
      <c r="BB41" s="620"/>
      <c r="BC41" s="620"/>
      <c r="BD41" s="632"/>
      <c r="BE41" s="632"/>
      <c r="BF41" s="655"/>
      <c r="BG41" s="660"/>
      <c r="BH41" s="661"/>
      <c r="BI41" s="661"/>
      <c r="BJ41" s="661"/>
      <c r="BK41" s="661"/>
      <c r="BL41" s="221"/>
      <c r="BM41" s="617" t="s">
        <v>356</v>
      </c>
      <c r="BN41" s="617"/>
      <c r="BO41" s="617"/>
      <c r="BP41" s="617"/>
      <c r="BQ41" s="617"/>
      <c r="BR41" s="617"/>
      <c r="BS41" s="617"/>
      <c r="BT41" s="617"/>
      <c r="BU41" s="618"/>
      <c r="BV41" s="619" t="s">
        <v>357</v>
      </c>
      <c r="BW41" s="620"/>
      <c r="BX41" s="620"/>
      <c r="BY41" s="620"/>
      <c r="BZ41" s="620"/>
      <c r="CA41" s="620"/>
      <c r="CB41" s="656"/>
      <c r="CD41" s="616" t="s">
        <v>358</v>
      </c>
      <c r="CE41" s="617"/>
      <c r="CF41" s="617"/>
      <c r="CG41" s="617"/>
      <c r="CH41" s="617"/>
      <c r="CI41" s="617"/>
      <c r="CJ41" s="617"/>
      <c r="CK41" s="617"/>
      <c r="CL41" s="617"/>
      <c r="CM41" s="617"/>
      <c r="CN41" s="617"/>
      <c r="CO41" s="617"/>
      <c r="CP41" s="617"/>
      <c r="CQ41" s="618"/>
      <c r="CR41" s="619" t="s">
        <v>181</v>
      </c>
      <c r="CS41" s="632"/>
      <c r="CT41" s="632"/>
      <c r="CU41" s="632"/>
      <c r="CV41" s="632"/>
      <c r="CW41" s="632"/>
      <c r="CX41" s="632"/>
      <c r="CY41" s="633"/>
      <c r="CZ41" s="622" t="s">
        <v>357</v>
      </c>
      <c r="DA41" s="634"/>
      <c r="DB41" s="634"/>
      <c r="DC41" s="635"/>
      <c r="DD41" s="625" t="s">
        <v>181</v>
      </c>
      <c r="DE41" s="632"/>
      <c r="DF41" s="632"/>
      <c r="DG41" s="632"/>
      <c r="DH41" s="632"/>
      <c r="DI41" s="632"/>
      <c r="DJ41" s="632"/>
      <c r="DK41" s="633"/>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15">
      <c r="AQ42" s="664" t="s">
        <v>359</v>
      </c>
      <c r="AR42" s="665"/>
      <c r="AS42" s="665"/>
      <c r="AT42" s="665"/>
      <c r="AU42" s="665"/>
      <c r="AV42" s="665"/>
      <c r="AW42" s="665"/>
      <c r="AX42" s="665"/>
      <c r="AY42" s="666"/>
      <c r="AZ42" s="603">
        <v>1504404</v>
      </c>
      <c r="BA42" s="644"/>
      <c r="BB42" s="644"/>
      <c r="BC42" s="644"/>
      <c r="BD42" s="604"/>
      <c r="BE42" s="604"/>
      <c r="BF42" s="667"/>
      <c r="BG42" s="662"/>
      <c r="BH42" s="663"/>
      <c r="BI42" s="663"/>
      <c r="BJ42" s="663"/>
      <c r="BK42" s="663"/>
      <c r="BL42" s="222"/>
      <c r="BM42" s="601" t="s">
        <v>360</v>
      </c>
      <c r="BN42" s="601"/>
      <c r="BO42" s="601"/>
      <c r="BP42" s="601"/>
      <c r="BQ42" s="601"/>
      <c r="BR42" s="601"/>
      <c r="BS42" s="601"/>
      <c r="BT42" s="601"/>
      <c r="BU42" s="602"/>
      <c r="BV42" s="603">
        <v>441</v>
      </c>
      <c r="BW42" s="644"/>
      <c r="BX42" s="644"/>
      <c r="BY42" s="644"/>
      <c r="BZ42" s="644"/>
      <c r="CA42" s="644"/>
      <c r="CB42" s="645"/>
      <c r="CD42" s="616" t="s">
        <v>361</v>
      </c>
      <c r="CE42" s="617"/>
      <c r="CF42" s="617"/>
      <c r="CG42" s="617"/>
      <c r="CH42" s="617"/>
      <c r="CI42" s="617"/>
      <c r="CJ42" s="617"/>
      <c r="CK42" s="617"/>
      <c r="CL42" s="617"/>
      <c r="CM42" s="617"/>
      <c r="CN42" s="617"/>
      <c r="CO42" s="617"/>
      <c r="CP42" s="617"/>
      <c r="CQ42" s="618"/>
      <c r="CR42" s="619">
        <v>4816711</v>
      </c>
      <c r="CS42" s="632"/>
      <c r="CT42" s="632"/>
      <c r="CU42" s="632"/>
      <c r="CV42" s="632"/>
      <c r="CW42" s="632"/>
      <c r="CX42" s="632"/>
      <c r="CY42" s="633"/>
      <c r="CZ42" s="622">
        <v>18.7</v>
      </c>
      <c r="DA42" s="634"/>
      <c r="DB42" s="634"/>
      <c r="DC42" s="635"/>
      <c r="DD42" s="625">
        <v>827120</v>
      </c>
      <c r="DE42" s="632"/>
      <c r="DF42" s="632"/>
      <c r="DG42" s="632"/>
      <c r="DH42" s="632"/>
      <c r="DI42" s="632"/>
      <c r="DJ42" s="632"/>
      <c r="DK42" s="633"/>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15">
      <c r="B43" s="212" t="s">
        <v>362</v>
      </c>
      <c r="CD43" s="616" t="s">
        <v>363</v>
      </c>
      <c r="CE43" s="617"/>
      <c r="CF43" s="617"/>
      <c r="CG43" s="617"/>
      <c r="CH43" s="617"/>
      <c r="CI43" s="617"/>
      <c r="CJ43" s="617"/>
      <c r="CK43" s="617"/>
      <c r="CL43" s="617"/>
      <c r="CM43" s="617"/>
      <c r="CN43" s="617"/>
      <c r="CO43" s="617"/>
      <c r="CP43" s="617"/>
      <c r="CQ43" s="618"/>
      <c r="CR43" s="619">
        <v>230178</v>
      </c>
      <c r="CS43" s="632"/>
      <c r="CT43" s="632"/>
      <c r="CU43" s="632"/>
      <c r="CV43" s="632"/>
      <c r="CW43" s="632"/>
      <c r="CX43" s="632"/>
      <c r="CY43" s="633"/>
      <c r="CZ43" s="622">
        <v>0.9</v>
      </c>
      <c r="DA43" s="634"/>
      <c r="DB43" s="634"/>
      <c r="DC43" s="635"/>
      <c r="DD43" s="625">
        <v>170407</v>
      </c>
      <c r="DE43" s="632"/>
      <c r="DF43" s="632"/>
      <c r="DG43" s="632"/>
      <c r="DH43" s="632"/>
      <c r="DI43" s="632"/>
      <c r="DJ43" s="632"/>
      <c r="DK43" s="633"/>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15">
      <c r="B44" s="636" t="s">
        <v>364</v>
      </c>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6"/>
      <c r="BS44" s="636"/>
      <c r="BT44" s="636"/>
      <c r="BU44" s="636"/>
      <c r="BV44" s="636"/>
      <c r="BW44" s="636"/>
      <c r="BX44" s="636"/>
      <c r="BY44" s="636"/>
      <c r="BZ44" s="636"/>
      <c r="CA44" s="636"/>
      <c r="CB44" s="636"/>
      <c r="CC44" s="637"/>
      <c r="CD44" s="638" t="s">
        <v>310</v>
      </c>
      <c r="CE44" s="639"/>
      <c r="CF44" s="616" t="s">
        <v>365</v>
      </c>
      <c r="CG44" s="617"/>
      <c r="CH44" s="617"/>
      <c r="CI44" s="617"/>
      <c r="CJ44" s="617"/>
      <c r="CK44" s="617"/>
      <c r="CL44" s="617"/>
      <c r="CM44" s="617"/>
      <c r="CN44" s="617"/>
      <c r="CO44" s="617"/>
      <c r="CP44" s="617"/>
      <c r="CQ44" s="618"/>
      <c r="CR44" s="619">
        <v>3691794</v>
      </c>
      <c r="CS44" s="620"/>
      <c r="CT44" s="620"/>
      <c r="CU44" s="620"/>
      <c r="CV44" s="620"/>
      <c r="CW44" s="620"/>
      <c r="CX44" s="620"/>
      <c r="CY44" s="621"/>
      <c r="CZ44" s="622">
        <v>14.4</v>
      </c>
      <c r="DA44" s="623"/>
      <c r="DB44" s="623"/>
      <c r="DC44" s="624"/>
      <c r="DD44" s="625">
        <v>502424</v>
      </c>
      <c r="DE44" s="620"/>
      <c r="DF44" s="620"/>
      <c r="DG44" s="620"/>
      <c r="DH44" s="620"/>
      <c r="DI44" s="620"/>
      <c r="DJ44" s="620"/>
      <c r="DK44" s="621"/>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15">
      <c r="B45" s="636" t="s">
        <v>366</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6"/>
      <c r="BS45" s="636"/>
      <c r="BT45" s="636"/>
      <c r="BU45" s="636"/>
      <c r="BV45" s="636"/>
      <c r="BW45" s="636"/>
      <c r="BX45" s="636"/>
      <c r="BY45" s="636"/>
      <c r="BZ45" s="636"/>
      <c r="CA45" s="636"/>
      <c r="CB45" s="636"/>
      <c r="CC45" s="637"/>
      <c r="CD45" s="640"/>
      <c r="CE45" s="641"/>
      <c r="CF45" s="616" t="s">
        <v>367</v>
      </c>
      <c r="CG45" s="617"/>
      <c r="CH45" s="617"/>
      <c r="CI45" s="617"/>
      <c r="CJ45" s="617"/>
      <c r="CK45" s="617"/>
      <c r="CL45" s="617"/>
      <c r="CM45" s="617"/>
      <c r="CN45" s="617"/>
      <c r="CO45" s="617"/>
      <c r="CP45" s="617"/>
      <c r="CQ45" s="618"/>
      <c r="CR45" s="619">
        <v>1713432</v>
      </c>
      <c r="CS45" s="632"/>
      <c r="CT45" s="632"/>
      <c r="CU45" s="632"/>
      <c r="CV45" s="632"/>
      <c r="CW45" s="632"/>
      <c r="CX45" s="632"/>
      <c r="CY45" s="633"/>
      <c r="CZ45" s="622">
        <v>6.7</v>
      </c>
      <c r="DA45" s="634"/>
      <c r="DB45" s="634"/>
      <c r="DC45" s="635"/>
      <c r="DD45" s="625">
        <v>143727</v>
      </c>
      <c r="DE45" s="632"/>
      <c r="DF45" s="632"/>
      <c r="DG45" s="632"/>
      <c r="DH45" s="632"/>
      <c r="DI45" s="632"/>
      <c r="DJ45" s="632"/>
      <c r="DK45" s="633"/>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15">
      <c r="B46" s="223"/>
      <c r="CD46" s="640"/>
      <c r="CE46" s="641"/>
      <c r="CF46" s="616" t="s">
        <v>368</v>
      </c>
      <c r="CG46" s="617"/>
      <c r="CH46" s="617"/>
      <c r="CI46" s="617"/>
      <c r="CJ46" s="617"/>
      <c r="CK46" s="617"/>
      <c r="CL46" s="617"/>
      <c r="CM46" s="617"/>
      <c r="CN46" s="617"/>
      <c r="CO46" s="617"/>
      <c r="CP46" s="617"/>
      <c r="CQ46" s="618"/>
      <c r="CR46" s="619">
        <v>1872407</v>
      </c>
      <c r="CS46" s="620"/>
      <c r="CT46" s="620"/>
      <c r="CU46" s="620"/>
      <c r="CV46" s="620"/>
      <c r="CW46" s="620"/>
      <c r="CX46" s="620"/>
      <c r="CY46" s="621"/>
      <c r="CZ46" s="622">
        <v>7.3</v>
      </c>
      <c r="DA46" s="623"/>
      <c r="DB46" s="623"/>
      <c r="DC46" s="624"/>
      <c r="DD46" s="625">
        <v>351642</v>
      </c>
      <c r="DE46" s="620"/>
      <c r="DF46" s="620"/>
      <c r="DG46" s="620"/>
      <c r="DH46" s="620"/>
      <c r="DI46" s="620"/>
      <c r="DJ46" s="620"/>
      <c r="DK46" s="621"/>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15">
      <c r="B47" s="223"/>
      <c r="CD47" s="640"/>
      <c r="CE47" s="641"/>
      <c r="CF47" s="616" t="s">
        <v>369</v>
      </c>
      <c r="CG47" s="617"/>
      <c r="CH47" s="617"/>
      <c r="CI47" s="617"/>
      <c r="CJ47" s="617"/>
      <c r="CK47" s="617"/>
      <c r="CL47" s="617"/>
      <c r="CM47" s="617"/>
      <c r="CN47" s="617"/>
      <c r="CO47" s="617"/>
      <c r="CP47" s="617"/>
      <c r="CQ47" s="618"/>
      <c r="CR47" s="619">
        <v>1124917</v>
      </c>
      <c r="CS47" s="632"/>
      <c r="CT47" s="632"/>
      <c r="CU47" s="632"/>
      <c r="CV47" s="632"/>
      <c r="CW47" s="632"/>
      <c r="CX47" s="632"/>
      <c r="CY47" s="633"/>
      <c r="CZ47" s="622">
        <v>4.4000000000000004</v>
      </c>
      <c r="DA47" s="634"/>
      <c r="DB47" s="634"/>
      <c r="DC47" s="635"/>
      <c r="DD47" s="625">
        <v>324696</v>
      </c>
      <c r="DE47" s="632"/>
      <c r="DF47" s="632"/>
      <c r="DG47" s="632"/>
      <c r="DH47" s="632"/>
      <c r="DI47" s="632"/>
      <c r="DJ47" s="632"/>
      <c r="DK47" s="633"/>
      <c r="DL47" s="626"/>
      <c r="DM47" s="627"/>
      <c r="DN47" s="627"/>
      <c r="DO47" s="627"/>
      <c r="DP47" s="627"/>
      <c r="DQ47" s="627"/>
      <c r="DR47" s="627"/>
      <c r="DS47" s="627"/>
      <c r="DT47" s="627"/>
      <c r="DU47" s="627"/>
      <c r="DV47" s="628"/>
      <c r="DW47" s="629"/>
      <c r="DX47" s="630"/>
      <c r="DY47" s="630"/>
      <c r="DZ47" s="630"/>
      <c r="EA47" s="630"/>
      <c r="EB47" s="630"/>
      <c r="EC47" s="631"/>
    </row>
    <row r="48" spans="2:133" x14ac:dyDescent="0.15">
      <c r="B48" s="223"/>
      <c r="CD48" s="642"/>
      <c r="CE48" s="643"/>
      <c r="CF48" s="616" t="s">
        <v>370</v>
      </c>
      <c r="CG48" s="617"/>
      <c r="CH48" s="617"/>
      <c r="CI48" s="617"/>
      <c r="CJ48" s="617"/>
      <c r="CK48" s="617"/>
      <c r="CL48" s="617"/>
      <c r="CM48" s="617"/>
      <c r="CN48" s="617"/>
      <c r="CO48" s="617"/>
      <c r="CP48" s="617"/>
      <c r="CQ48" s="618"/>
      <c r="CR48" s="619" t="s">
        <v>181</v>
      </c>
      <c r="CS48" s="620"/>
      <c r="CT48" s="620"/>
      <c r="CU48" s="620"/>
      <c r="CV48" s="620"/>
      <c r="CW48" s="620"/>
      <c r="CX48" s="620"/>
      <c r="CY48" s="621"/>
      <c r="CZ48" s="622" t="s">
        <v>357</v>
      </c>
      <c r="DA48" s="623"/>
      <c r="DB48" s="623"/>
      <c r="DC48" s="624"/>
      <c r="DD48" s="625" t="s">
        <v>181</v>
      </c>
      <c r="DE48" s="620"/>
      <c r="DF48" s="620"/>
      <c r="DG48" s="620"/>
      <c r="DH48" s="620"/>
      <c r="DI48" s="620"/>
      <c r="DJ48" s="620"/>
      <c r="DK48" s="621"/>
      <c r="DL48" s="626"/>
      <c r="DM48" s="627"/>
      <c r="DN48" s="627"/>
      <c r="DO48" s="627"/>
      <c r="DP48" s="627"/>
      <c r="DQ48" s="627"/>
      <c r="DR48" s="627"/>
      <c r="DS48" s="627"/>
      <c r="DT48" s="627"/>
      <c r="DU48" s="627"/>
      <c r="DV48" s="628"/>
      <c r="DW48" s="629"/>
      <c r="DX48" s="630"/>
      <c r="DY48" s="630"/>
      <c r="DZ48" s="630"/>
      <c r="EA48" s="630"/>
      <c r="EB48" s="630"/>
      <c r="EC48" s="631"/>
    </row>
    <row r="49" spans="2:133" ht="11.25" customHeight="1" x14ac:dyDescent="0.15">
      <c r="B49" s="223"/>
      <c r="CD49" s="600" t="s">
        <v>371</v>
      </c>
      <c r="CE49" s="601"/>
      <c r="CF49" s="601"/>
      <c r="CG49" s="601"/>
      <c r="CH49" s="601"/>
      <c r="CI49" s="601"/>
      <c r="CJ49" s="601"/>
      <c r="CK49" s="601"/>
      <c r="CL49" s="601"/>
      <c r="CM49" s="601"/>
      <c r="CN49" s="601"/>
      <c r="CO49" s="601"/>
      <c r="CP49" s="601"/>
      <c r="CQ49" s="602"/>
      <c r="CR49" s="603">
        <v>25724396</v>
      </c>
      <c r="CS49" s="604"/>
      <c r="CT49" s="604"/>
      <c r="CU49" s="604"/>
      <c r="CV49" s="604"/>
      <c r="CW49" s="604"/>
      <c r="CX49" s="604"/>
      <c r="CY49" s="605"/>
      <c r="CZ49" s="606">
        <v>100</v>
      </c>
      <c r="DA49" s="607"/>
      <c r="DB49" s="607"/>
      <c r="DC49" s="608"/>
      <c r="DD49" s="609">
        <v>17056030</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sheetData>
  <sheetProtection algorithmName="SHA-512" hashValue="EBwYBa+16i7eMt4yCvo2mjRwcfNYEb0WtAD/qpVTBSs/nqbIJFvq6t3G3s+5Bw5wcH9b22jiv4IB+naayIPXBg==" saltValue="sch30Ii6bu4acj6+/el68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1089" t="s">
        <v>372</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90" t="s">
        <v>373</v>
      </c>
      <c r="DK2" s="1091"/>
      <c r="DL2" s="1091"/>
      <c r="DM2" s="1091"/>
      <c r="DN2" s="1091"/>
      <c r="DO2" s="1092"/>
      <c r="DP2" s="226"/>
      <c r="DQ2" s="1090" t="s">
        <v>374</v>
      </c>
      <c r="DR2" s="1091"/>
      <c r="DS2" s="1091"/>
      <c r="DT2" s="1091"/>
      <c r="DU2" s="1091"/>
      <c r="DV2" s="1091"/>
      <c r="DW2" s="1091"/>
      <c r="DX2" s="1091"/>
      <c r="DY2" s="1091"/>
      <c r="DZ2" s="1092"/>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1058" t="s">
        <v>375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0"/>
      <c r="BA4" s="230"/>
      <c r="BB4" s="230"/>
      <c r="BC4" s="230"/>
      <c r="BD4" s="230"/>
      <c r="BE4" s="231"/>
      <c r="BF4" s="231"/>
      <c r="BG4" s="231"/>
      <c r="BH4" s="231"/>
      <c r="BI4" s="231"/>
      <c r="BJ4" s="231"/>
      <c r="BK4" s="231"/>
      <c r="BL4" s="231"/>
      <c r="BM4" s="231"/>
      <c r="BN4" s="231"/>
      <c r="BO4" s="231"/>
      <c r="BP4" s="231"/>
      <c r="BQ4" s="728" t="s">
        <v>376</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2"/>
    </row>
    <row r="5" spans="1:131" s="233"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3"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0"/>
      <c r="BA5" s="230"/>
      <c r="BB5" s="230"/>
      <c r="BC5" s="230"/>
      <c r="BD5" s="230"/>
      <c r="BE5" s="231"/>
      <c r="BF5" s="231"/>
      <c r="BG5" s="231"/>
      <c r="BH5" s="231"/>
      <c r="BI5" s="231"/>
      <c r="BJ5" s="231"/>
      <c r="BK5" s="231"/>
      <c r="BL5" s="231"/>
      <c r="BM5" s="231"/>
      <c r="BN5" s="231"/>
      <c r="BO5" s="231"/>
      <c r="BP5" s="231"/>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3" t="s">
        <v>391</v>
      </c>
      <c r="DH5" s="1084"/>
      <c r="DI5" s="1084"/>
      <c r="DJ5" s="1084"/>
      <c r="DK5" s="1085"/>
      <c r="DL5" s="1083" t="s">
        <v>392</v>
      </c>
      <c r="DM5" s="1084"/>
      <c r="DN5" s="1084"/>
      <c r="DO5" s="1084"/>
      <c r="DP5" s="1085"/>
      <c r="DQ5" s="1001" t="s">
        <v>393</v>
      </c>
      <c r="DR5" s="1002"/>
      <c r="DS5" s="1002"/>
      <c r="DT5" s="1002"/>
      <c r="DU5" s="1003"/>
      <c r="DV5" s="1001" t="s">
        <v>384</v>
      </c>
      <c r="DW5" s="1002"/>
      <c r="DX5" s="1002"/>
      <c r="DY5" s="1002"/>
      <c r="DZ5" s="1015"/>
      <c r="EA5" s="232"/>
    </row>
    <row r="6" spans="1:131" s="233"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30"/>
      <c r="BA6" s="230"/>
      <c r="BB6" s="230"/>
      <c r="BC6" s="230"/>
      <c r="BD6" s="230"/>
      <c r="BE6" s="231"/>
      <c r="BF6" s="231"/>
      <c r="BG6" s="231"/>
      <c r="BH6" s="231"/>
      <c r="BI6" s="231"/>
      <c r="BJ6" s="231"/>
      <c r="BK6" s="231"/>
      <c r="BL6" s="231"/>
      <c r="BM6" s="231"/>
      <c r="BN6" s="231"/>
      <c r="BO6" s="231"/>
      <c r="BP6" s="231"/>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2"/>
    </row>
    <row r="7" spans="1:131" s="233" customFormat="1" ht="26.25" customHeight="1" thickTop="1" x14ac:dyDescent="0.15">
      <c r="A7" s="234">
        <v>1</v>
      </c>
      <c r="B7" s="1046" t="s">
        <v>394</v>
      </c>
      <c r="C7" s="1047"/>
      <c r="D7" s="1047"/>
      <c r="E7" s="1047"/>
      <c r="F7" s="1047"/>
      <c r="G7" s="1047"/>
      <c r="H7" s="1047"/>
      <c r="I7" s="1047"/>
      <c r="J7" s="1047"/>
      <c r="K7" s="1047"/>
      <c r="L7" s="1047"/>
      <c r="M7" s="1047"/>
      <c r="N7" s="1047"/>
      <c r="O7" s="1047"/>
      <c r="P7" s="1048"/>
      <c r="Q7" s="1101">
        <v>26601</v>
      </c>
      <c r="R7" s="1102"/>
      <c r="S7" s="1102"/>
      <c r="T7" s="1102"/>
      <c r="U7" s="1102"/>
      <c r="V7" s="1102">
        <v>25687</v>
      </c>
      <c r="W7" s="1102"/>
      <c r="X7" s="1102"/>
      <c r="Y7" s="1102"/>
      <c r="Z7" s="1102"/>
      <c r="AA7" s="1102">
        <v>914</v>
      </c>
      <c r="AB7" s="1102"/>
      <c r="AC7" s="1102"/>
      <c r="AD7" s="1102"/>
      <c r="AE7" s="1103"/>
      <c r="AF7" s="1104">
        <v>746</v>
      </c>
      <c r="AG7" s="1105"/>
      <c r="AH7" s="1105"/>
      <c r="AI7" s="1105"/>
      <c r="AJ7" s="1106"/>
      <c r="AK7" s="1107">
        <v>1081</v>
      </c>
      <c r="AL7" s="1108"/>
      <c r="AM7" s="1108"/>
      <c r="AN7" s="1108"/>
      <c r="AO7" s="1108"/>
      <c r="AP7" s="1108">
        <v>29958</v>
      </c>
      <c r="AQ7" s="1108"/>
      <c r="AR7" s="1108"/>
      <c r="AS7" s="1108"/>
      <c r="AT7" s="1108"/>
      <c r="AU7" s="1109"/>
      <c r="AV7" s="1109"/>
      <c r="AW7" s="1109"/>
      <c r="AX7" s="1109"/>
      <c r="AY7" s="1110"/>
      <c r="AZ7" s="230"/>
      <c r="BA7" s="230"/>
      <c r="BB7" s="230"/>
      <c r="BC7" s="230"/>
      <c r="BD7" s="230"/>
      <c r="BE7" s="231"/>
      <c r="BF7" s="231"/>
      <c r="BG7" s="231"/>
      <c r="BH7" s="231"/>
      <c r="BI7" s="231"/>
      <c r="BJ7" s="231"/>
      <c r="BK7" s="231"/>
      <c r="BL7" s="231"/>
      <c r="BM7" s="231"/>
      <c r="BN7" s="231"/>
      <c r="BO7" s="231"/>
      <c r="BP7" s="231"/>
      <c r="BQ7" s="234">
        <v>1</v>
      </c>
      <c r="BR7" s="235"/>
      <c r="BS7" s="1098" t="s">
        <v>620</v>
      </c>
      <c r="BT7" s="1099"/>
      <c r="BU7" s="1099"/>
      <c r="BV7" s="1099"/>
      <c r="BW7" s="1099"/>
      <c r="BX7" s="1099"/>
      <c r="BY7" s="1099"/>
      <c r="BZ7" s="1099"/>
      <c r="CA7" s="1099"/>
      <c r="CB7" s="1099"/>
      <c r="CC7" s="1099"/>
      <c r="CD7" s="1099"/>
      <c r="CE7" s="1099"/>
      <c r="CF7" s="1099"/>
      <c r="CG7" s="1111"/>
      <c r="CH7" s="1095">
        <v>-2</v>
      </c>
      <c r="CI7" s="1096"/>
      <c r="CJ7" s="1096"/>
      <c r="CK7" s="1096"/>
      <c r="CL7" s="1097"/>
      <c r="CM7" s="1095">
        <v>109</v>
      </c>
      <c r="CN7" s="1096"/>
      <c r="CO7" s="1096"/>
      <c r="CP7" s="1096"/>
      <c r="CQ7" s="1097"/>
      <c r="CR7" s="1095">
        <v>100</v>
      </c>
      <c r="CS7" s="1096"/>
      <c r="CT7" s="1096"/>
      <c r="CU7" s="1096"/>
      <c r="CV7" s="1097"/>
      <c r="CW7" s="1095">
        <v>2</v>
      </c>
      <c r="CX7" s="1096"/>
      <c r="CY7" s="1096"/>
      <c r="CZ7" s="1096"/>
      <c r="DA7" s="1097"/>
      <c r="DB7" s="1095" t="s">
        <v>611</v>
      </c>
      <c r="DC7" s="1096"/>
      <c r="DD7" s="1096"/>
      <c r="DE7" s="1096"/>
      <c r="DF7" s="1097"/>
      <c r="DG7" s="1095" t="s">
        <v>611</v>
      </c>
      <c r="DH7" s="1096"/>
      <c r="DI7" s="1096"/>
      <c r="DJ7" s="1096"/>
      <c r="DK7" s="1097"/>
      <c r="DL7" s="1095" t="s">
        <v>611</v>
      </c>
      <c r="DM7" s="1096"/>
      <c r="DN7" s="1096"/>
      <c r="DO7" s="1096"/>
      <c r="DP7" s="1097"/>
      <c r="DQ7" s="1095" t="s">
        <v>611</v>
      </c>
      <c r="DR7" s="1096"/>
      <c r="DS7" s="1096"/>
      <c r="DT7" s="1096"/>
      <c r="DU7" s="1097"/>
      <c r="DV7" s="1098"/>
      <c r="DW7" s="1099"/>
      <c r="DX7" s="1099"/>
      <c r="DY7" s="1099"/>
      <c r="DZ7" s="1100"/>
      <c r="EA7" s="232"/>
    </row>
    <row r="8" spans="1:131" s="233" customFormat="1" ht="26.25" customHeight="1" x14ac:dyDescent="0.15">
      <c r="A8" s="236">
        <v>2</v>
      </c>
      <c r="B8" s="1030" t="s">
        <v>395</v>
      </c>
      <c r="C8" s="1031"/>
      <c r="D8" s="1031"/>
      <c r="E8" s="1031"/>
      <c r="F8" s="1031"/>
      <c r="G8" s="1031"/>
      <c r="H8" s="1031"/>
      <c r="I8" s="1031"/>
      <c r="J8" s="1031"/>
      <c r="K8" s="1031"/>
      <c r="L8" s="1031"/>
      <c r="M8" s="1031"/>
      <c r="N8" s="1031"/>
      <c r="O8" s="1031"/>
      <c r="P8" s="1032"/>
      <c r="Q8" s="1038">
        <v>15</v>
      </c>
      <c r="R8" s="1039"/>
      <c r="S8" s="1039"/>
      <c r="T8" s="1039"/>
      <c r="U8" s="1039"/>
      <c r="V8" s="1039">
        <v>15</v>
      </c>
      <c r="W8" s="1039"/>
      <c r="X8" s="1039"/>
      <c r="Y8" s="1039"/>
      <c r="Z8" s="1039"/>
      <c r="AA8" s="1039">
        <v>0</v>
      </c>
      <c r="AB8" s="1039"/>
      <c r="AC8" s="1039"/>
      <c r="AD8" s="1039"/>
      <c r="AE8" s="1040"/>
      <c r="AF8" s="1035" t="s">
        <v>396</v>
      </c>
      <c r="AG8" s="1036"/>
      <c r="AH8" s="1036"/>
      <c r="AI8" s="1036"/>
      <c r="AJ8" s="1037"/>
      <c r="AK8" s="1079">
        <v>8198</v>
      </c>
      <c r="AL8" s="1080"/>
      <c r="AM8" s="1080"/>
      <c r="AN8" s="1080"/>
      <c r="AO8" s="1080"/>
      <c r="AP8" s="1080" t="s">
        <v>622</v>
      </c>
      <c r="AQ8" s="1080"/>
      <c r="AR8" s="1080"/>
      <c r="AS8" s="1080"/>
      <c r="AT8" s="1080"/>
      <c r="AU8" s="1081"/>
      <c r="AV8" s="1081"/>
      <c r="AW8" s="1081"/>
      <c r="AX8" s="1081"/>
      <c r="AY8" s="1082"/>
      <c r="AZ8" s="230"/>
      <c r="BA8" s="230"/>
      <c r="BB8" s="230"/>
      <c r="BC8" s="230"/>
      <c r="BD8" s="230"/>
      <c r="BE8" s="231"/>
      <c r="BF8" s="231"/>
      <c r="BG8" s="231"/>
      <c r="BH8" s="231"/>
      <c r="BI8" s="231"/>
      <c r="BJ8" s="231"/>
      <c r="BK8" s="231"/>
      <c r="BL8" s="231"/>
      <c r="BM8" s="231"/>
      <c r="BN8" s="231"/>
      <c r="BO8" s="231"/>
      <c r="BP8" s="231"/>
      <c r="BQ8" s="236">
        <v>2</v>
      </c>
      <c r="BR8" s="237"/>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2"/>
    </row>
    <row r="9" spans="1:131" s="233" customFormat="1" ht="26.25" customHeight="1" x14ac:dyDescent="0.15">
      <c r="A9" s="236">
        <v>3</v>
      </c>
      <c r="B9" s="1030" t="s">
        <v>397</v>
      </c>
      <c r="C9" s="1031"/>
      <c r="D9" s="1031"/>
      <c r="E9" s="1031"/>
      <c r="F9" s="1031"/>
      <c r="G9" s="1031"/>
      <c r="H9" s="1031"/>
      <c r="I9" s="1031"/>
      <c r="J9" s="1031"/>
      <c r="K9" s="1031"/>
      <c r="L9" s="1031"/>
      <c r="M9" s="1031"/>
      <c r="N9" s="1031"/>
      <c r="O9" s="1031"/>
      <c r="P9" s="1032"/>
      <c r="Q9" s="1038">
        <v>269</v>
      </c>
      <c r="R9" s="1039"/>
      <c r="S9" s="1039"/>
      <c r="T9" s="1039"/>
      <c r="U9" s="1039"/>
      <c r="V9" s="1039">
        <v>269</v>
      </c>
      <c r="W9" s="1039"/>
      <c r="X9" s="1039"/>
      <c r="Y9" s="1039"/>
      <c r="Z9" s="1039"/>
      <c r="AA9" s="1039">
        <v>0</v>
      </c>
      <c r="AB9" s="1039"/>
      <c r="AC9" s="1039"/>
      <c r="AD9" s="1039"/>
      <c r="AE9" s="1040"/>
      <c r="AF9" s="1035" t="s">
        <v>398</v>
      </c>
      <c r="AG9" s="1036"/>
      <c r="AH9" s="1036"/>
      <c r="AI9" s="1036"/>
      <c r="AJ9" s="1037"/>
      <c r="AK9" s="1079">
        <v>190</v>
      </c>
      <c r="AL9" s="1080"/>
      <c r="AM9" s="1080"/>
      <c r="AN9" s="1080"/>
      <c r="AO9" s="1080"/>
      <c r="AP9" s="1080">
        <v>1366</v>
      </c>
      <c r="AQ9" s="1080"/>
      <c r="AR9" s="1080"/>
      <c r="AS9" s="1080"/>
      <c r="AT9" s="1080"/>
      <c r="AU9" s="1081"/>
      <c r="AV9" s="1081"/>
      <c r="AW9" s="1081"/>
      <c r="AX9" s="1081"/>
      <c r="AY9" s="1082"/>
      <c r="AZ9" s="230"/>
      <c r="BA9" s="230"/>
      <c r="BB9" s="230"/>
      <c r="BC9" s="230"/>
      <c r="BD9" s="230"/>
      <c r="BE9" s="231"/>
      <c r="BF9" s="231"/>
      <c r="BG9" s="231"/>
      <c r="BH9" s="231"/>
      <c r="BI9" s="231"/>
      <c r="BJ9" s="231"/>
      <c r="BK9" s="231"/>
      <c r="BL9" s="231"/>
      <c r="BM9" s="231"/>
      <c r="BN9" s="231"/>
      <c r="BO9" s="231"/>
      <c r="BP9" s="231"/>
      <c r="BQ9" s="236">
        <v>3</v>
      </c>
      <c r="BR9" s="237"/>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2"/>
    </row>
    <row r="10" spans="1:131" s="233" customFormat="1" ht="26.25" customHeight="1" x14ac:dyDescent="0.15">
      <c r="A10" s="236">
        <v>4</v>
      </c>
      <c r="B10" s="1030" t="s">
        <v>399</v>
      </c>
      <c r="C10" s="1031"/>
      <c r="D10" s="1031"/>
      <c r="E10" s="1031"/>
      <c r="F10" s="1031"/>
      <c r="G10" s="1031"/>
      <c r="H10" s="1031"/>
      <c r="I10" s="1031"/>
      <c r="J10" s="1031"/>
      <c r="K10" s="1031"/>
      <c r="L10" s="1031"/>
      <c r="M10" s="1031"/>
      <c r="N10" s="1031"/>
      <c r="O10" s="1031"/>
      <c r="P10" s="1032"/>
      <c r="Q10" s="1038">
        <v>30</v>
      </c>
      <c r="R10" s="1039"/>
      <c r="S10" s="1039"/>
      <c r="T10" s="1039"/>
      <c r="U10" s="1039"/>
      <c r="V10" s="1039">
        <v>29</v>
      </c>
      <c r="W10" s="1039"/>
      <c r="X10" s="1039"/>
      <c r="Y10" s="1039"/>
      <c r="Z10" s="1039"/>
      <c r="AA10" s="1039">
        <v>1</v>
      </c>
      <c r="AB10" s="1039"/>
      <c r="AC10" s="1039"/>
      <c r="AD10" s="1039"/>
      <c r="AE10" s="1040"/>
      <c r="AF10" s="1035">
        <v>1</v>
      </c>
      <c r="AG10" s="1036"/>
      <c r="AH10" s="1036"/>
      <c r="AI10" s="1036"/>
      <c r="AJ10" s="1037"/>
      <c r="AK10" s="1079">
        <v>5</v>
      </c>
      <c r="AL10" s="1080"/>
      <c r="AM10" s="1080"/>
      <c r="AN10" s="1080"/>
      <c r="AO10" s="1080"/>
      <c r="AP10" s="1080" t="s">
        <v>622</v>
      </c>
      <c r="AQ10" s="1080"/>
      <c r="AR10" s="1080"/>
      <c r="AS10" s="1080"/>
      <c r="AT10" s="1080"/>
      <c r="AU10" s="1081"/>
      <c r="AV10" s="1081"/>
      <c r="AW10" s="1081"/>
      <c r="AX10" s="1081"/>
      <c r="AY10" s="1082"/>
      <c r="AZ10" s="230"/>
      <c r="BA10" s="230"/>
      <c r="BB10" s="230"/>
      <c r="BC10" s="230"/>
      <c r="BD10" s="230"/>
      <c r="BE10" s="231"/>
      <c r="BF10" s="231"/>
      <c r="BG10" s="231"/>
      <c r="BH10" s="231"/>
      <c r="BI10" s="231"/>
      <c r="BJ10" s="231"/>
      <c r="BK10" s="231"/>
      <c r="BL10" s="231"/>
      <c r="BM10" s="231"/>
      <c r="BN10" s="231"/>
      <c r="BO10" s="231"/>
      <c r="BP10" s="231"/>
      <c r="BQ10" s="236">
        <v>4</v>
      </c>
      <c r="BR10" s="237"/>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2"/>
    </row>
    <row r="11" spans="1:131" s="233" customFormat="1" ht="26.25" customHeight="1" x14ac:dyDescent="0.15">
      <c r="A11" s="236">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0"/>
      <c r="BA11" s="230"/>
      <c r="BB11" s="230"/>
      <c r="BC11" s="230"/>
      <c r="BD11" s="230"/>
      <c r="BE11" s="231"/>
      <c r="BF11" s="231"/>
      <c r="BG11" s="231"/>
      <c r="BH11" s="231"/>
      <c r="BI11" s="231"/>
      <c r="BJ11" s="231"/>
      <c r="BK11" s="231"/>
      <c r="BL11" s="231"/>
      <c r="BM11" s="231"/>
      <c r="BN11" s="231"/>
      <c r="BO11" s="231"/>
      <c r="BP11" s="231"/>
      <c r="BQ11" s="236">
        <v>5</v>
      </c>
      <c r="BR11" s="237"/>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2"/>
    </row>
    <row r="12" spans="1:131" s="233" customFormat="1" ht="26.25" customHeight="1" x14ac:dyDescent="0.15">
      <c r="A12" s="236">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0"/>
      <c r="BA12" s="230"/>
      <c r="BB12" s="230"/>
      <c r="BC12" s="230"/>
      <c r="BD12" s="230"/>
      <c r="BE12" s="231"/>
      <c r="BF12" s="231"/>
      <c r="BG12" s="231"/>
      <c r="BH12" s="231"/>
      <c r="BI12" s="231"/>
      <c r="BJ12" s="231"/>
      <c r="BK12" s="231"/>
      <c r="BL12" s="231"/>
      <c r="BM12" s="231"/>
      <c r="BN12" s="231"/>
      <c r="BO12" s="231"/>
      <c r="BP12" s="231"/>
      <c r="BQ12" s="236">
        <v>6</v>
      </c>
      <c r="BR12" s="237"/>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2"/>
    </row>
    <row r="13" spans="1:131" s="233" customFormat="1" ht="26.25" customHeight="1" x14ac:dyDescent="0.15">
      <c r="A13" s="236">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0"/>
      <c r="BA13" s="230"/>
      <c r="BB13" s="230"/>
      <c r="BC13" s="230"/>
      <c r="BD13" s="230"/>
      <c r="BE13" s="231"/>
      <c r="BF13" s="231"/>
      <c r="BG13" s="231"/>
      <c r="BH13" s="231"/>
      <c r="BI13" s="231"/>
      <c r="BJ13" s="231"/>
      <c r="BK13" s="231"/>
      <c r="BL13" s="231"/>
      <c r="BM13" s="231"/>
      <c r="BN13" s="231"/>
      <c r="BO13" s="231"/>
      <c r="BP13" s="231"/>
      <c r="BQ13" s="236">
        <v>7</v>
      </c>
      <c r="BR13" s="237"/>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2"/>
    </row>
    <row r="14" spans="1:131" s="233" customFormat="1" ht="26.25" customHeight="1" x14ac:dyDescent="0.15">
      <c r="A14" s="236">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0"/>
      <c r="BA14" s="230"/>
      <c r="BB14" s="230"/>
      <c r="BC14" s="230"/>
      <c r="BD14" s="230"/>
      <c r="BE14" s="231"/>
      <c r="BF14" s="231"/>
      <c r="BG14" s="231"/>
      <c r="BH14" s="231"/>
      <c r="BI14" s="231"/>
      <c r="BJ14" s="231"/>
      <c r="BK14" s="231"/>
      <c r="BL14" s="231"/>
      <c r="BM14" s="231"/>
      <c r="BN14" s="231"/>
      <c r="BO14" s="231"/>
      <c r="BP14" s="231"/>
      <c r="BQ14" s="236">
        <v>8</v>
      </c>
      <c r="BR14" s="237"/>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2"/>
    </row>
    <row r="15" spans="1:131" s="233" customFormat="1" ht="26.25" customHeight="1" x14ac:dyDescent="0.15">
      <c r="A15" s="236">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0"/>
      <c r="BA15" s="230"/>
      <c r="BB15" s="230"/>
      <c r="BC15" s="230"/>
      <c r="BD15" s="230"/>
      <c r="BE15" s="231"/>
      <c r="BF15" s="231"/>
      <c r="BG15" s="231"/>
      <c r="BH15" s="231"/>
      <c r="BI15" s="231"/>
      <c r="BJ15" s="231"/>
      <c r="BK15" s="231"/>
      <c r="BL15" s="231"/>
      <c r="BM15" s="231"/>
      <c r="BN15" s="231"/>
      <c r="BO15" s="231"/>
      <c r="BP15" s="231"/>
      <c r="BQ15" s="236">
        <v>9</v>
      </c>
      <c r="BR15" s="237"/>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2"/>
    </row>
    <row r="16" spans="1:131" s="233" customFormat="1" ht="26.25" customHeight="1" x14ac:dyDescent="0.15">
      <c r="A16" s="236">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0"/>
      <c r="BA16" s="230"/>
      <c r="BB16" s="230"/>
      <c r="BC16" s="230"/>
      <c r="BD16" s="230"/>
      <c r="BE16" s="231"/>
      <c r="BF16" s="231"/>
      <c r="BG16" s="231"/>
      <c r="BH16" s="231"/>
      <c r="BI16" s="231"/>
      <c r="BJ16" s="231"/>
      <c r="BK16" s="231"/>
      <c r="BL16" s="231"/>
      <c r="BM16" s="231"/>
      <c r="BN16" s="231"/>
      <c r="BO16" s="231"/>
      <c r="BP16" s="231"/>
      <c r="BQ16" s="236">
        <v>10</v>
      </c>
      <c r="BR16" s="237"/>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2"/>
    </row>
    <row r="17" spans="1:131" s="233" customFormat="1" ht="26.25" customHeight="1" x14ac:dyDescent="0.15">
      <c r="A17" s="236">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0"/>
      <c r="BA17" s="230"/>
      <c r="BB17" s="230"/>
      <c r="BC17" s="230"/>
      <c r="BD17" s="230"/>
      <c r="BE17" s="231"/>
      <c r="BF17" s="231"/>
      <c r="BG17" s="231"/>
      <c r="BH17" s="231"/>
      <c r="BI17" s="231"/>
      <c r="BJ17" s="231"/>
      <c r="BK17" s="231"/>
      <c r="BL17" s="231"/>
      <c r="BM17" s="231"/>
      <c r="BN17" s="231"/>
      <c r="BO17" s="231"/>
      <c r="BP17" s="231"/>
      <c r="BQ17" s="236">
        <v>11</v>
      </c>
      <c r="BR17" s="237"/>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2"/>
    </row>
    <row r="18" spans="1:131" s="233" customFormat="1" ht="26.25" customHeight="1" x14ac:dyDescent="0.15">
      <c r="A18" s="236">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0"/>
      <c r="BA18" s="230"/>
      <c r="BB18" s="230"/>
      <c r="BC18" s="230"/>
      <c r="BD18" s="230"/>
      <c r="BE18" s="231"/>
      <c r="BF18" s="231"/>
      <c r="BG18" s="231"/>
      <c r="BH18" s="231"/>
      <c r="BI18" s="231"/>
      <c r="BJ18" s="231"/>
      <c r="BK18" s="231"/>
      <c r="BL18" s="231"/>
      <c r="BM18" s="231"/>
      <c r="BN18" s="231"/>
      <c r="BO18" s="231"/>
      <c r="BP18" s="231"/>
      <c r="BQ18" s="236">
        <v>12</v>
      </c>
      <c r="BR18" s="237"/>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2"/>
    </row>
    <row r="19" spans="1:131" s="233" customFormat="1" ht="26.25" customHeight="1" x14ac:dyDescent="0.15">
      <c r="A19" s="236">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0"/>
      <c r="BA19" s="230"/>
      <c r="BB19" s="230"/>
      <c r="BC19" s="230"/>
      <c r="BD19" s="230"/>
      <c r="BE19" s="231"/>
      <c r="BF19" s="231"/>
      <c r="BG19" s="231"/>
      <c r="BH19" s="231"/>
      <c r="BI19" s="231"/>
      <c r="BJ19" s="231"/>
      <c r="BK19" s="231"/>
      <c r="BL19" s="231"/>
      <c r="BM19" s="231"/>
      <c r="BN19" s="231"/>
      <c r="BO19" s="231"/>
      <c r="BP19" s="231"/>
      <c r="BQ19" s="236">
        <v>13</v>
      </c>
      <c r="BR19" s="237"/>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2"/>
    </row>
    <row r="20" spans="1:131" s="233" customFormat="1" ht="26.25" customHeight="1" x14ac:dyDescent="0.15">
      <c r="A20" s="236">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0"/>
      <c r="BA20" s="230"/>
      <c r="BB20" s="230"/>
      <c r="BC20" s="230"/>
      <c r="BD20" s="230"/>
      <c r="BE20" s="231"/>
      <c r="BF20" s="231"/>
      <c r="BG20" s="231"/>
      <c r="BH20" s="231"/>
      <c r="BI20" s="231"/>
      <c r="BJ20" s="231"/>
      <c r="BK20" s="231"/>
      <c r="BL20" s="231"/>
      <c r="BM20" s="231"/>
      <c r="BN20" s="231"/>
      <c r="BO20" s="231"/>
      <c r="BP20" s="231"/>
      <c r="BQ20" s="236">
        <v>14</v>
      </c>
      <c r="BR20" s="237"/>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2"/>
    </row>
    <row r="21" spans="1:131" s="233" customFormat="1" ht="26.25" customHeight="1" thickBot="1" x14ac:dyDescent="0.2">
      <c r="A21" s="236">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0"/>
      <c r="BA21" s="230"/>
      <c r="BB21" s="230"/>
      <c r="BC21" s="230"/>
      <c r="BD21" s="230"/>
      <c r="BE21" s="231"/>
      <c r="BF21" s="231"/>
      <c r="BG21" s="231"/>
      <c r="BH21" s="231"/>
      <c r="BI21" s="231"/>
      <c r="BJ21" s="231"/>
      <c r="BK21" s="231"/>
      <c r="BL21" s="231"/>
      <c r="BM21" s="231"/>
      <c r="BN21" s="231"/>
      <c r="BO21" s="231"/>
      <c r="BP21" s="231"/>
      <c r="BQ21" s="236">
        <v>15</v>
      </c>
      <c r="BR21" s="237"/>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2"/>
    </row>
    <row r="22" spans="1:131" s="233" customFormat="1" ht="26.25" customHeight="1" x14ac:dyDescent="0.15">
      <c r="A22" s="236">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400</v>
      </c>
      <c r="BA22" s="1028"/>
      <c r="BB22" s="1028"/>
      <c r="BC22" s="1028"/>
      <c r="BD22" s="1029"/>
      <c r="BE22" s="231"/>
      <c r="BF22" s="231"/>
      <c r="BG22" s="231"/>
      <c r="BH22" s="231"/>
      <c r="BI22" s="231"/>
      <c r="BJ22" s="231"/>
      <c r="BK22" s="231"/>
      <c r="BL22" s="231"/>
      <c r="BM22" s="231"/>
      <c r="BN22" s="231"/>
      <c r="BO22" s="231"/>
      <c r="BP22" s="231"/>
      <c r="BQ22" s="236">
        <v>16</v>
      </c>
      <c r="BR22" s="237"/>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2"/>
    </row>
    <row r="23" spans="1:131" s="233" customFormat="1" ht="26.25" customHeight="1" thickBot="1" x14ac:dyDescent="0.2">
      <c r="A23" s="238" t="s">
        <v>401</v>
      </c>
      <c r="B23" s="935" t="s">
        <v>402</v>
      </c>
      <c r="C23" s="936"/>
      <c r="D23" s="936"/>
      <c r="E23" s="936"/>
      <c r="F23" s="936"/>
      <c r="G23" s="936"/>
      <c r="H23" s="936"/>
      <c r="I23" s="936"/>
      <c r="J23" s="936"/>
      <c r="K23" s="936"/>
      <c r="L23" s="936"/>
      <c r="M23" s="936"/>
      <c r="N23" s="936"/>
      <c r="O23" s="936"/>
      <c r="P23" s="946"/>
      <c r="Q23" s="1066">
        <v>26640</v>
      </c>
      <c r="R23" s="1060"/>
      <c r="S23" s="1060"/>
      <c r="T23" s="1060"/>
      <c r="U23" s="1060"/>
      <c r="V23" s="1060">
        <v>25724</v>
      </c>
      <c r="W23" s="1060"/>
      <c r="X23" s="1060"/>
      <c r="Y23" s="1060"/>
      <c r="Z23" s="1060"/>
      <c r="AA23" s="1060">
        <v>915</v>
      </c>
      <c r="AB23" s="1060"/>
      <c r="AC23" s="1060"/>
      <c r="AD23" s="1060"/>
      <c r="AE23" s="1067"/>
      <c r="AF23" s="1068">
        <v>747</v>
      </c>
      <c r="AG23" s="1060"/>
      <c r="AH23" s="1060"/>
      <c r="AI23" s="1060"/>
      <c r="AJ23" s="1069"/>
      <c r="AK23" s="1070"/>
      <c r="AL23" s="1071"/>
      <c r="AM23" s="1071"/>
      <c r="AN23" s="1071"/>
      <c r="AO23" s="1071"/>
      <c r="AP23" s="1060">
        <v>31324</v>
      </c>
      <c r="AQ23" s="1060"/>
      <c r="AR23" s="1060"/>
      <c r="AS23" s="1060"/>
      <c r="AT23" s="1060"/>
      <c r="AU23" s="1061"/>
      <c r="AV23" s="1061"/>
      <c r="AW23" s="1061"/>
      <c r="AX23" s="1061"/>
      <c r="AY23" s="1062"/>
      <c r="AZ23" s="1063" t="s">
        <v>396</v>
      </c>
      <c r="BA23" s="1064"/>
      <c r="BB23" s="1064"/>
      <c r="BC23" s="1064"/>
      <c r="BD23" s="1065"/>
      <c r="BE23" s="231"/>
      <c r="BF23" s="231"/>
      <c r="BG23" s="231"/>
      <c r="BH23" s="231"/>
      <c r="BI23" s="231"/>
      <c r="BJ23" s="231"/>
      <c r="BK23" s="231"/>
      <c r="BL23" s="231"/>
      <c r="BM23" s="231"/>
      <c r="BN23" s="231"/>
      <c r="BO23" s="231"/>
      <c r="BP23" s="231"/>
      <c r="BQ23" s="236">
        <v>17</v>
      </c>
      <c r="BR23" s="237"/>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2"/>
    </row>
    <row r="24" spans="1:131" s="233" customFormat="1" ht="26.25" customHeight="1" x14ac:dyDescent="0.15">
      <c r="A24" s="1059" t="s">
        <v>403</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0"/>
      <c r="BA24" s="230"/>
      <c r="BB24" s="230"/>
      <c r="BC24" s="230"/>
      <c r="BD24" s="230"/>
      <c r="BE24" s="231"/>
      <c r="BF24" s="231"/>
      <c r="BG24" s="231"/>
      <c r="BH24" s="231"/>
      <c r="BI24" s="231"/>
      <c r="BJ24" s="231"/>
      <c r="BK24" s="231"/>
      <c r="BL24" s="231"/>
      <c r="BM24" s="231"/>
      <c r="BN24" s="231"/>
      <c r="BO24" s="231"/>
      <c r="BP24" s="231"/>
      <c r="BQ24" s="236">
        <v>18</v>
      </c>
      <c r="BR24" s="237"/>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2"/>
    </row>
    <row r="25" spans="1:131" ht="26.25" customHeight="1" thickBot="1" x14ac:dyDescent="0.2">
      <c r="A25" s="1058" t="s">
        <v>404</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0"/>
      <c r="BK25" s="230"/>
      <c r="BL25" s="230"/>
      <c r="BM25" s="230"/>
      <c r="BN25" s="230"/>
      <c r="BO25" s="239"/>
      <c r="BP25" s="239"/>
      <c r="BQ25" s="236">
        <v>19</v>
      </c>
      <c r="BR25" s="237"/>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8"/>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4" t="s">
        <v>408</v>
      </c>
      <c r="AG26" s="1008"/>
      <c r="AH26" s="1008"/>
      <c r="AI26" s="1008"/>
      <c r="AJ26" s="1055"/>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384</v>
      </c>
      <c r="BF26" s="1002"/>
      <c r="BG26" s="1002"/>
      <c r="BH26" s="1002"/>
      <c r="BI26" s="1015"/>
      <c r="BJ26" s="230"/>
      <c r="BK26" s="230"/>
      <c r="BL26" s="230"/>
      <c r="BM26" s="230"/>
      <c r="BN26" s="230"/>
      <c r="BO26" s="239"/>
      <c r="BP26" s="239"/>
      <c r="BQ26" s="236">
        <v>20</v>
      </c>
      <c r="BR26" s="237"/>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8"/>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0"/>
      <c r="BK27" s="230"/>
      <c r="BL27" s="230"/>
      <c r="BM27" s="230"/>
      <c r="BN27" s="230"/>
      <c r="BO27" s="239"/>
      <c r="BP27" s="239"/>
      <c r="BQ27" s="236">
        <v>21</v>
      </c>
      <c r="BR27" s="237"/>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8"/>
    </row>
    <row r="28" spans="1:131" ht="26.25" customHeight="1" thickTop="1" x14ac:dyDescent="0.15">
      <c r="A28" s="240">
        <v>1</v>
      </c>
      <c r="B28" s="1046" t="s">
        <v>413</v>
      </c>
      <c r="C28" s="1047"/>
      <c r="D28" s="1047"/>
      <c r="E28" s="1047"/>
      <c r="F28" s="1047"/>
      <c r="G28" s="1047"/>
      <c r="H28" s="1047"/>
      <c r="I28" s="1047"/>
      <c r="J28" s="1047"/>
      <c r="K28" s="1047"/>
      <c r="L28" s="1047"/>
      <c r="M28" s="1047"/>
      <c r="N28" s="1047"/>
      <c r="O28" s="1047"/>
      <c r="P28" s="1048"/>
      <c r="Q28" s="1049">
        <v>3487</v>
      </c>
      <c r="R28" s="1050"/>
      <c r="S28" s="1050"/>
      <c r="T28" s="1050"/>
      <c r="U28" s="1050"/>
      <c r="V28" s="1050">
        <v>3421</v>
      </c>
      <c r="W28" s="1050"/>
      <c r="X28" s="1050"/>
      <c r="Y28" s="1050"/>
      <c r="Z28" s="1050"/>
      <c r="AA28" s="1050">
        <v>66</v>
      </c>
      <c r="AB28" s="1050"/>
      <c r="AC28" s="1050"/>
      <c r="AD28" s="1050"/>
      <c r="AE28" s="1051"/>
      <c r="AF28" s="1052">
        <v>66</v>
      </c>
      <c r="AG28" s="1050"/>
      <c r="AH28" s="1050"/>
      <c r="AI28" s="1050"/>
      <c r="AJ28" s="1053"/>
      <c r="AK28" s="1042">
        <v>361</v>
      </c>
      <c r="AL28" s="1043"/>
      <c r="AM28" s="1043"/>
      <c r="AN28" s="1043"/>
      <c r="AO28" s="1043"/>
      <c r="AP28" s="1043">
        <v>243</v>
      </c>
      <c r="AQ28" s="1043"/>
      <c r="AR28" s="1043"/>
      <c r="AS28" s="1043"/>
      <c r="AT28" s="1043"/>
      <c r="AU28" s="1043">
        <v>175</v>
      </c>
      <c r="AV28" s="1043"/>
      <c r="AW28" s="1043"/>
      <c r="AX28" s="1043"/>
      <c r="AY28" s="1043"/>
      <c r="AZ28" s="1041" t="s">
        <v>611</v>
      </c>
      <c r="BA28" s="1041"/>
      <c r="BB28" s="1041"/>
      <c r="BC28" s="1041"/>
      <c r="BD28" s="1041"/>
      <c r="BE28" s="1044"/>
      <c r="BF28" s="1044"/>
      <c r="BG28" s="1044"/>
      <c r="BH28" s="1044"/>
      <c r="BI28" s="1045"/>
      <c r="BJ28" s="230"/>
      <c r="BK28" s="230"/>
      <c r="BL28" s="230"/>
      <c r="BM28" s="230"/>
      <c r="BN28" s="230"/>
      <c r="BO28" s="239"/>
      <c r="BP28" s="239"/>
      <c r="BQ28" s="236">
        <v>22</v>
      </c>
      <c r="BR28" s="237"/>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8"/>
    </row>
    <row r="29" spans="1:131" ht="26.25" customHeight="1" x14ac:dyDescent="0.15">
      <c r="A29" s="240">
        <v>2</v>
      </c>
      <c r="B29" s="1030" t="s">
        <v>414</v>
      </c>
      <c r="C29" s="1031"/>
      <c r="D29" s="1031"/>
      <c r="E29" s="1031"/>
      <c r="F29" s="1031"/>
      <c r="G29" s="1031"/>
      <c r="H29" s="1031"/>
      <c r="I29" s="1031"/>
      <c r="J29" s="1031"/>
      <c r="K29" s="1031"/>
      <c r="L29" s="1031"/>
      <c r="M29" s="1031"/>
      <c r="N29" s="1031"/>
      <c r="O29" s="1031"/>
      <c r="P29" s="1032"/>
      <c r="Q29" s="1038">
        <v>529</v>
      </c>
      <c r="R29" s="1039"/>
      <c r="S29" s="1039"/>
      <c r="T29" s="1039"/>
      <c r="U29" s="1039"/>
      <c r="V29" s="1039">
        <v>528</v>
      </c>
      <c r="W29" s="1039"/>
      <c r="X29" s="1039"/>
      <c r="Y29" s="1039"/>
      <c r="Z29" s="1039"/>
      <c r="AA29" s="1039">
        <v>1</v>
      </c>
      <c r="AB29" s="1039"/>
      <c r="AC29" s="1039"/>
      <c r="AD29" s="1039"/>
      <c r="AE29" s="1040"/>
      <c r="AF29" s="1035">
        <v>1</v>
      </c>
      <c r="AG29" s="1036"/>
      <c r="AH29" s="1036"/>
      <c r="AI29" s="1036"/>
      <c r="AJ29" s="1037"/>
      <c r="AK29" s="978">
        <v>147</v>
      </c>
      <c r="AL29" s="969"/>
      <c r="AM29" s="969"/>
      <c r="AN29" s="969"/>
      <c r="AO29" s="969"/>
      <c r="AP29" s="969">
        <v>0</v>
      </c>
      <c r="AQ29" s="969"/>
      <c r="AR29" s="969"/>
      <c r="AS29" s="969"/>
      <c r="AT29" s="969"/>
      <c r="AU29" s="969">
        <v>0</v>
      </c>
      <c r="AV29" s="969"/>
      <c r="AW29" s="969"/>
      <c r="AX29" s="969"/>
      <c r="AY29" s="969"/>
      <c r="AZ29" s="1041" t="s">
        <v>611</v>
      </c>
      <c r="BA29" s="1041"/>
      <c r="BB29" s="1041"/>
      <c r="BC29" s="1041"/>
      <c r="BD29" s="1041"/>
      <c r="BE29" s="970"/>
      <c r="BF29" s="970"/>
      <c r="BG29" s="970"/>
      <c r="BH29" s="970"/>
      <c r="BI29" s="971"/>
      <c r="BJ29" s="230"/>
      <c r="BK29" s="230"/>
      <c r="BL29" s="230"/>
      <c r="BM29" s="230"/>
      <c r="BN29" s="230"/>
      <c r="BO29" s="239"/>
      <c r="BP29" s="239"/>
      <c r="BQ29" s="236">
        <v>23</v>
      </c>
      <c r="BR29" s="237"/>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8"/>
    </row>
    <row r="30" spans="1:131" ht="26.25" customHeight="1" x14ac:dyDescent="0.15">
      <c r="A30" s="240">
        <v>3</v>
      </c>
      <c r="B30" s="1030" t="s">
        <v>415</v>
      </c>
      <c r="C30" s="1031"/>
      <c r="D30" s="1031"/>
      <c r="E30" s="1031"/>
      <c r="F30" s="1031"/>
      <c r="G30" s="1031"/>
      <c r="H30" s="1031"/>
      <c r="I30" s="1031"/>
      <c r="J30" s="1031"/>
      <c r="K30" s="1031"/>
      <c r="L30" s="1031"/>
      <c r="M30" s="1031"/>
      <c r="N30" s="1031"/>
      <c r="O30" s="1031"/>
      <c r="P30" s="1032"/>
      <c r="Q30" s="1038">
        <v>5337</v>
      </c>
      <c r="R30" s="1039"/>
      <c r="S30" s="1039"/>
      <c r="T30" s="1039"/>
      <c r="U30" s="1039"/>
      <c r="V30" s="1039">
        <v>5113</v>
      </c>
      <c r="W30" s="1039"/>
      <c r="X30" s="1039"/>
      <c r="Y30" s="1039"/>
      <c r="Z30" s="1039"/>
      <c r="AA30" s="1039">
        <v>224</v>
      </c>
      <c r="AB30" s="1039"/>
      <c r="AC30" s="1039"/>
      <c r="AD30" s="1039"/>
      <c r="AE30" s="1040"/>
      <c r="AF30" s="1035">
        <v>224</v>
      </c>
      <c r="AG30" s="1036"/>
      <c r="AH30" s="1036"/>
      <c r="AI30" s="1036"/>
      <c r="AJ30" s="1037"/>
      <c r="AK30" s="978">
        <v>798</v>
      </c>
      <c r="AL30" s="969"/>
      <c r="AM30" s="969"/>
      <c r="AN30" s="969"/>
      <c r="AO30" s="969"/>
      <c r="AP30" s="969">
        <v>301</v>
      </c>
      <c r="AQ30" s="969"/>
      <c r="AR30" s="969"/>
      <c r="AS30" s="969"/>
      <c r="AT30" s="969"/>
      <c r="AU30" s="969">
        <v>301</v>
      </c>
      <c r="AV30" s="969"/>
      <c r="AW30" s="969"/>
      <c r="AX30" s="969"/>
      <c r="AY30" s="969"/>
      <c r="AZ30" s="1041" t="s">
        <v>611</v>
      </c>
      <c r="BA30" s="1041"/>
      <c r="BB30" s="1041"/>
      <c r="BC30" s="1041"/>
      <c r="BD30" s="1041"/>
      <c r="BE30" s="970"/>
      <c r="BF30" s="970"/>
      <c r="BG30" s="970"/>
      <c r="BH30" s="970"/>
      <c r="BI30" s="971"/>
      <c r="BJ30" s="230"/>
      <c r="BK30" s="230"/>
      <c r="BL30" s="230"/>
      <c r="BM30" s="230"/>
      <c r="BN30" s="230"/>
      <c r="BO30" s="239"/>
      <c r="BP30" s="239"/>
      <c r="BQ30" s="236">
        <v>24</v>
      </c>
      <c r="BR30" s="237"/>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8"/>
    </row>
    <row r="31" spans="1:131" ht="26.25" customHeight="1" x14ac:dyDescent="0.15">
      <c r="A31" s="240">
        <v>4</v>
      </c>
      <c r="B31" s="1030" t="s">
        <v>416</v>
      </c>
      <c r="C31" s="1031"/>
      <c r="D31" s="1031"/>
      <c r="E31" s="1031"/>
      <c r="F31" s="1031"/>
      <c r="G31" s="1031"/>
      <c r="H31" s="1031"/>
      <c r="I31" s="1031"/>
      <c r="J31" s="1031"/>
      <c r="K31" s="1031"/>
      <c r="L31" s="1031"/>
      <c r="M31" s="1031"/>
      <c r="N31" s="1031"/>
      <c r="O31" s="1031"/>
      <c r="P31" s="1032"/>
      <c r="Q31" s="1038">
        <v>265</v>
      </c>
      <c r="R31" s="1039"/>
      <c r="S31" s="1039"/>
      <c r="T31" s="1039"/>
      <c r="U31" s="1039"/>
      <c r="V31" s="1039">
        <v>265</v>
      </c>
      <c r="W31" s="1039"/>
      <c r="X31" s="1039"/>
      <c r="Y31" s="1039"/>
      <c r="Z31" s="1039"/>
      <c r="AA31" s="1039">
        <v>0</v>
      </c>
      <c r="AB31" s="1039"/>
      <c r="AC31" s="1039"/>
      <c r="AD31" s="1039"/>
      <c r="AE31" s="1040"/>
      <c r="AF31" s="1035" t="s">
        <v>417</v>
      </c>
      <c r="AG31" s="1036"/>
      <c r="AH31" s="1036"/>
      <c r="AI31" s="1036"/>
      <c r="AJ31" s="1037"/>
      <c r="AK31" s="978">
        <v>90</v>
      </c>
      <c r="AL31" s="969"/>
      <c r="AM31" s="969"/>
      <c r="AN31" s="969"/>
      <c r="AO31" s="969"/>
      <c r="AP31" s="969">
        <v>18</v>
      </c>
      <c r="AQ31" s="969"/>
      <c r="AR31" s="969"/>
      <c r="AS31" s="969"/>
      <c r="AT31" s="969"/>
      <c r="AU31" s="969">
        <v>4</v>
      </c>
      <c r="AV31" s="969"/>
      <c r="AW31" s="969"/>
      <c r="AX31" s="969"/>
      <c r="AY31" s="969"/>
      <c r="AZ31" s="1041" t="s">
        <v>611</v>
      </c>
      <c r="BA31" s="1041"/>
      <c r="BB31" s="1041"/>
      <c r="BC31" s="1041"/>
      <c r="BD31" s="1041"/>
      <c r="BE31" s="970"/>
      <c r="BF31" s="970"/>
      <c r="BG31" s="970"/>
      <c r="BH31" s="970"/>
      <c r="BI31" s="971"/>
      <c r="BJ31" s="230"/>
      <c r="BK31" s="230"/>
      <c r="BL31" s="230"/>
      <c r="BM31" s="230"/>
      <c r="BN31" s="230"/>
      <c r="BO31" s="239"/>
      <c r="BP31" s="239"/>
      <c r="BQ31" s="236">
        <v>25</v>
      </c>
      <c r="BR31" s="237"/>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8"/>
    </row>
    <row r="32" spans="1:131" ht="26.25" customHeight="1" x14ac:dyDescent="0.15">
      <c r="A32" s="240">
        <v>5</v>
      </c>
      <c r="B32" s="1030" t="s">
        <v>418</v>
      </c>
      <c r="C32" s="1031"/>
      <c r="D32" s="1031"/>
      <c r="E32" s="1031"/>
      <c r="F32" s="1031"/>
      <c r="G32" s="1031"/>
      <c r="H32" s="1031"/>
      <c r="I32" s="1031"/>
      <c r="J32" s="1031"/>
      <c r="K32" s="1031"/>
      <c r="L32" s="1031"/>
      <c r="M32" s="1031"/>
      <c r="N32" s="1031"/>
      <c r="O32" s="1031"/>
      <c r="P32" s="1032"/>
      <c r="Q32" s="1038">
        <v>967</v>
      </c>
      <c r="R32" s="1039"/>
      <c r="S32" s="1039"/>
      <c r="T32" s="1039"/>
      <c r="U32" s="1039"/>
      <c r="V32" s="1039">
        <v>1021</v>
      </c>
      <c r="W32" s="1039"/>
      <c r="X32" s="1039"/>
      <c r="Y32" s="1039"/>
      <c r="Z32" s="1039"/>
      <c r="AA32" s="1039">
        <v>-53</v>
      </c>
      <c r="AB32" s="1039"/>
      <c r="AC32" s="1039"/>
      <c r="AD32" s="1039"/>
      <c r="AE32" s="1040"/>
      <c r="AF32" s="1035">
        <v>759</v>
      </c>
      <c r="AG32" s="1036"/>
      <c r="AH32" s="1036"/>
      <c r="AI32" s="1036"/>
      <c r="AJ32" s="1037"/>
      <c r="AK32" s="978">
        <v>177</v>
      </c>
      <c r="AL32" s="969"/>
      <c r="AM32" s="969"/>
      <c r="AN32" s="969"/>
      <c r="AO32" s="969"/>
      <c r="AP32" s="969">
        <v>3328</v>
      </c>
      <c r="AQ32" s="969"/>
      <c r="AR32" s="969"/>
      <c r="AS32" s="969"/>
      <c r="AT32" s="969"/>
      <c r="AU32" s="969">
        <v>1747</v>
      </c>
      <c r="AV32" s="969"/>
      <c r="AW32" s="969"/>
      <c r="AX32" s="969"/>
      <c r="AY32" s="969"/>
      <c r="AZ32" s="1041" t="s">
        <v>611</v>
      </c>
      <c r="BA32" s="1041"/>
      <c r="BB32" s="1041"/>
      <c r="BC32" s="1041"/>
      <c r="BD32" s="1041"/>
      <c r="BE32" s="970" t="s">
        <v>419</v>
      </c>
      <c r="BF32" s="970"/>
      <c r="BG32" s="970"/>
      <c r="BH32" s="970"/>
      <c r="BI32" s="971"/>
      <c r="BJ32" s="230"/>
      <c r="BK32" s="230"/>
      <c r="BL32" s="230"/>
      <c r="BM32" s="230"/>
      <c r="BN32" s="230"/>
      <c r="BO32" s="239"/>
      <c r="BP32" s="239"/>
      <c r="BQ32" s="236">
        <v>26</v>
      </c>
      <c r="BR32" s="237"/>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8"/>
    </row>
    <row r="33" spans="1:131" ht="26.25" customHeight="1" x14ac:dyDescent="0.15">
      <c r="A33" s="240">
        <v>6</v>
      </c>
      <c r="B33" s="1030" t="s">
        <v>420</v>
      </c>
      <c r="C33" s="1031"/>
      <c r="D33" s="1031"/>
      <c r="E33" s="1031"/>
      <c r="F33" s="1031"/>
      <c r="G33" s="1031"/>
      <c r="H33" s="1031"/>
      <c r="I33" s="1031"/>
      <c r="J33" s="1031"/>
      <c r="K33" s="1031"/>
      <c r="L33" s="1031"/>
      <c r="M33" s="1031"/>
      <c r="N33" s="1031"/>
      <c r="O33" s="1031"/>
      <c r="P33" s="1032"/>
      <c r="Q33" s="1038">
        <v>1463</v>
      </c>
      <c r="R33" s="1039"/>
      <c r="S33" s="1039"/>
      <c r="T33" s="1039"/>
      <c r="U33" s="1039"/>
      <c r="V33" s="1039">
        <v>1582</v>
      </c>
      <c r="W33" s="1039"/>
      <c r="X33" s="1039"/>
      <c r="Y33" s="1039"/>
      <c r="Z33" s="1039"/>
      <c r="AA33" s="1039">
        <v>-119</v>
      </c>
      <c r="AB33" s="1039"/>
      <c r="AC33" s="1039"/>
      <c r="AD33" s="1039"/>
      <c r="AE33" s="1040"/>
      <c r="AF33" s="1035">
        <v>1276</v>
      </c>
      <c r="AG33" s="1036"/>
      <c r="AH33" s="1036"/>
      <c r="AI33" s="1036"/>
      <c r="AJ33" s="1037"/>
      <c r="AK33" s="978">
        <v>241</v>
      </c>
      <c r="AL33" s="969"/>
      <c r="AM33" s="969"/>
      <c r="AN33" s="969"/>
      <c r="AO33" s="969"/>
      <c r="AP33" s="969">
        <v>747</v>
      </c>
      <c r="AQ33" s="969"/>
      <c r="AR33" s="969"/>
      <c r="AS33" s="969"/>
      <c r="AT33" s="969"/>
      <c r="AU33" s="969">
        <v>535</v>
      </c>
      <c r="AV33" s="969"/>
      <c r="AW33" s="969"/>
      <c r="AX33" s="969"/>
      <c r="AY33" s="969"/>
      <c r="AZ33" s="1041" t="s">
        <v>611</v>
      </c>
      <c r="BA33" s="1041"/>
      <c r="BB33" s="1041"/>
      <c r="BC33" s="1041"/>
      <c r="BD33" s="1041"/>
      <c r="BE33" s="970" t="s">
        <v>419</v>
      </c>
      <c r="BF33" s="970"/>
      <c r="BG33" s="970"/>
      <c r="BH33" s="970"/>
      <c r="BI33" s="971"/>
      <c r="BJ33" s="230"/>
      <c r="BK33" s="230"/>
      <c r="BL33" s="230"/>
      <c r="BM33" s="230"/>
      <c r="BN33" s="230"/>
      <c r="BO33" s="239"/>
      <c r="BP33" s="239"/>
      <c r="BQ33" s="236">
        <v>27</v>
      </c>
      <c r="BR33" s="237"/>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8"/>
    </row>
    <row r="34" spans="1:131" ht="26.25" customHeight="1" x14ac:dyDescent="0.15">
      <c r="A34" s="240">
        <v>7</v>
      </c>
      <c r="B34" s="1030" t="s">
        <v>421</v>
      </c>
      <c r="C34" s="1031"/>
      <c r="D34" s="1031"/>
      <c r="E34" s="1031"/>
      <c r="F34" s="1031"/>
      <c r="G34" s="1031"/>
      <c r="H34" s="1031"/>
      <c r="I34" s="1031"/>
      <c r="J34" s="1031"/>
      <c r="K34" s="1031"/>
      <c r="L34" s="1031"/>
      <c r="M34" s="1031"/>
      <c r="N34" s="1031"/>
      <c r="O34" s="1031"/>
      <c r="P34" s="1032"/>
      <c r="Q34" s="1038">
        <v>959</v>
      </c>
      <c r="R34" s="1039"/>
      <c r="S34" s="1039"/>
      <c r="T34" s="1039"/>
      <c r="U34" s="1039"/>
      <c r="V34" s="1039">
        <v>945</v>
      </c>
      <c r="W34" s="1039"/>
      <c r="X34" s="1039"/>
      <c r="Y34" s="1039"/>
      <c r="Z34" s="1039"/>
      <c r="AA34" s="1039">
        <v>14</v>
      </c>
      <c r="AB34" s="1039"/>
      <c r="AC34" s="1039"/>
      <c r="AD34" s="1039"/>
      <c r="AE34" s="1040"/>
      <c r="AF34" s="1035">
        <v>104</v>
      </c>
      <c r="AG34" s="1036"/>
      <c r="AH34" s="1036"/>
      <c r="AI34" s="1036"/>
      <c r="AJ34" s="1037"/>
      <c r="AK34" s="978">
        <v>404</v>
      </c>
      <c r="AL34" s="969"/>
      <c r="AM34" s="969"/>
      <c r="AN34" s="969"/>
      <c r="AO34" s="969"/>
      <c r="AP34" s="969">
        <v>6692</v>
      </c>
      <c r="AQ34" s="969"/>
      <c r="AR34" s="969"/>
      <c r="AS34" s="969"/>
      <c r="AT34" s="969"/>
      <c r="AU34" s="969">
        <v>4230</v>
      </c>
      <c r="AV34" s="969"/>
      <c r="AW34" s="969"/>
      <c r="AX34" s="969"/>
      <c r="AY34" s="969"/>
      <c r="AZ34" s="1041" t="s">
        <v>611</v>
      </c>
      <c r="BA34" s="1041"/>
      <c r="BB34" s="1041"/>
      <c r="BC34" s="1041"/>
      <c r="BD34" s="1041"/>
      <c r="BE34" s="970" t="s">
        <v>419</v>
      </c>
      <c r="BF34" s="970"/>
      <c r="BG34" s="970"/>
      <c r="BH34" s="970"/>
      <c r="BI34" s="971"/>
      <c r="BJ34" s="230"/>
      <c r="BK34" s="230"/>
      <c r="BL34" s="230"/>
      <c r="BM34" s="230"/>
      <c r="BN34" s="230"/>
      <c r="BO34" s="239"/>
      <c r="BP34" s="239"/>
      <c r="BQ34" s="236">
        <v>28</v>
      </c>
      <c r="BR34" s="237"/>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8"/>
    </row>
    <row r="35" spans="1:131" ht="26.25" customHeight="1" x14ac:dyDescent="0.15">
      <c r="A35" s="240">
        <v>8</v>
      </c>
      <c r="B35" s="1030" t="s">
        <v>422</v>
      </c>
      <c r="C35" s="1031"/>
      <c r="D35" s="1031"/>
      <c r="E35" s="1031"/>
      <c r="F35" s="1031"/>
      <c r="G35" s="1031"/>
      <c r="H35" s="1031"/>
      <c r="I35" s="1031"/>
      <c r="J35" s="1031"/>
      <c r="K35" s="1031"/>
      <c r="L35" s="1031"/>
      <c r="M35" s="1031"/>
      <c r="N35" s="1031"/>
      <c r="O35" s="1031"/>
      <c r="P35" s="1032"/>
      <c r="Q35" s="1038">
        <v>120</v>
      </c>
      <c r="R35" s="1039"/>
      <c r="S35" s="1039"/>
      <c r="T35" s="1039"/>
      <c r="U35" s="1039"/>
      <c r="V35" s="1039">
        <v>104</v>
      </c>
      <c r="W35" s="1039"/>
      <c r="X35" s="1039"/>
      <c r="Y35" s="1039"/>
      <c r="Z35" s="1039"/>
      <c r="AA35" s="1039">
        <v>16</v>
      </c>
      <c r="AB35" s="1039"/>
      <c r="AC35" s="1039"/>
      <c r="AD35" s="1039"/>
      <c r="AE35" s="1040"/>
      <c r="AF35" s="1035">
        <v>3</v>
      </c>
      <c r="AG35" s="1036"/>
      <c r="AH35" s="1036"/>
      <c r="AI35" s="1036"/>
      <c r="AJ35" s="1037"/>
      <c r="AK35" s="978">
        <v>58</v>
      </c>
      <c r="AL35" s="969"/>
      <c r="AM35" s="969"/>
      <c r="AN35" s="969"/>
      <c r="AO35" s="969"/>
      <c r="AP35" s="969">
        <v>0</v>
      </c>
      <c r="AQ35" s="969"/>
      <c r="AR35" s="969"/>
      <c r="AS35" s="969"/>
      <c r="AT35" s="969"/>
      <c r="AU35" s="969">
        <v>0</v>
      </c>
      <c r="AV35" s="969"/>
      <c r="AW35" s="969"/>
      <c r="AX35" s="969"/>
      <c r="AY35" s="969"/>
      <c r="AZ35" s="1041" t="s">
        <v>611</v>
      </c>
      <c r="BA35" s="1041"/>
      <c r="BB35" s="1041"/>
      <c r="BC35" s="1041"/>
      <c r="BD35" s="1041"/>
      <c r="BE35" s="970" t="s">
        <v>423</v>
      </c>
      <c r="BF35" s="970"/>
      <c r="BG35" s="970"/>
      <c r="BH35" s="970"/>
      <c r="BI35" s="971"/>
      <c r="BJ35" s="230"/>
      <c r="BK35" s="230"/>
      <c r="BL35" s="230"/>
      <c r="BM35" s="230"/>
      <c r="BN35" s="230"/>
      <c r="BO35" s="239"/>
      <c r="BP35" s="239"/>
      <c r="BQ35" s="236">
        <v>29</v>
      </c>
      <c r="BR35" s="237"/>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8"/>
    </row>
    <row r="36" spans="1:131" ht="26.25" customHeight="1" x14ac:dyDescent="0.15">
      <c r="A36" s="240">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78"/>
      <c r="AL36" s="969"/>
      <c r="AM36" s="969"/>
      <c r="AN36" s="969"/>
      <c r="AO36" s="969"/>
      <c r="AP36" s="969"/>
      <c r="AQ36" s="969"/>
      <c r="AR36" s="969"/>
      <c r="AS36" s="969"/>
      <c r="AT36" s="969"/>
      <c r="AU36" s="969"/>
      <c r="AV36" s="969"/>
      <c r="AW36" s="969"/>
      <c r="AX36" s="969"/>
      <c r="AY36" s="969"/>
      <c r="AZ36" s="1041"/>
      <c r="BA36" s="1041"/>
      <c r="BB36" s="1041"/>
      <c r="BC36" s="1041"/>
      <c r="BD36" s="1041"/>
      <c r="BE36" s="970"/>
      <c r="BF36" s="970"/>
      <c r="BG36" s="970"/>
      <c r="BH36" s="970"/>
      <c r="BI36" s="971"/>
      <c r="BJ36" s="230"/>
      <c r="BK36" s="230"/>
      <c r="BL36" s="230"/>
      <c r="BM36" s="230"/>
      <c r="BN36" s="230"/>
      <c r="BO36" s="239"/>
      <c r="BP36" s="239"/>
      <c r="BQ36" s="236">
        <v>30</v>
      </c>
      <c r="BR36" s="237"/>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8"/>
    </row>
    <row r="37" spans="1:131" ht="26.25" customHeight="1" x14ac:dyDescent="0.15">
      <c r="A37" s="240">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78"/>
      <c r="AL37" s="969"/>
      <c r="AM37" s="969"/>
      <c r="AN37" s="969"/>
      <c r="AO37" s="969"/>
      <c r="AP37" s="969"/>
      <c r="AQ37" s="969"/>
      <c r="AR37" s="969"/>
      <c r="AS37" s="969"/>
      <c r="AT37" s="969"/>
      <c r="AU37" s="969"/>
      <c r="AV37" s="969"/>
      <c r="AW37" s="969"/>
      <c r="AX37" s="969"/>
      <c r="AY37" s="969"/>
      <c r="AZ37" s="1041"/>
      <c r="BA37" s="1041"/>
      <c r="BB37" s="1041"/>
      <c r="BC37" s="1041"/>
      <c r="BD37" s="1041"/>
      <c r="BE37" s="970"/>
      <c r="BF37" s="970"/>
      <c r="BG37" s="970"/>
      <c r="BH37" s="970"/>
      <c r="BI37" s="971"/>
      <c r="BJ37" s="230"/>
      <c r="BK37" s="230"/>
      <c r="BL37" s="230"/>
      <c r="BM37" s="230"/>
      <c r="BN37" s="230"/>
      <c r="BO37" s="239"/>
      <c r="BP37" s="239"/>
      <c r="BQ37" s="236">
        <v>31</v>
      </c>
      <c r="BR37" s="237"/>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8"/>
    </row>
    <row r="38" spans="1:131" ht="26.25" customHeight="1" x14ac:dyDescent="0.15">
      <c r="A38" s="240">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78"/>
      <c r="AL38" s="969"/>
      <c r="AM38" s="969"/>
      <c r="AN38" s="969"/>
      <c r="AO38" s="969"/>
      <c r="AP38" s="969"/>
      <c r="AQ38" s="969"/>
      <c r="AR38" s="969"/>
      <c r="AS38" s="969"/>
      <c r="AT38" s="969"/>
      <c r="AU38" s="969"/>
      <c r="AV38" s="969"/>
      <c r="AW38" s="969"/>
      <c r="AX38" s="969"/>
      <c r="AY38" s="969"/>
      <c r="AZ38" s="1041"/>
      <c r="BA38" s="1041"/>
      <c r="BB38" s="1041"/>
      <c r="BC38" s="1041"/>
      <c r="BD38" s="1041"/>
      <c r="BE38" s="970"/>
      <c r="BF38" s="970"/>
      <c r="BG38" s="970"/>
      <c r="BH38" s="970"/>
      <c r="BI38" s="971"/>
      <c r="BJ38" s="230"/>
      <c r="BK38" s="230"/>
      <c r="BL38" s="230"/>
      <c r="BM38" s="230"/>
      <c r="BN38" s="230"/>
      <c r="BO38" s="239"/>
      <c r="BP38" s="239"/>
      <c r="BQ38" s="236">
        <v>32</v>
      </c>
      <c r="BR38" s="237"/>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8"/>
    </row>
    <row r="39" spans="1:131" ht="26.25" customHeight="1" x14ac:dyDescent="0.15">
      <c r="A39" s="240">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78"/>
      <c r="AL39" s="969"/>
      <c r="AM39" s="969"/>
      <c r="AN39" s="969"/>
      <c r="AO39" s="969"/>
      <c r="AP39" s="969"/>
      <c r="AQ39" s="969"/>
      <c r="AR39" s="969"/>
      <c r="AS39" s="969"/>
      <c r="AT39" s="969"/>
      <c r="AU39" s="969"/>
      <c r="AV39" s="969"/>
      <c r="AW39" s="969"/>
      <c r="AX39" s="969"/>
      <c r="AY39" s="969"/>
      <c r="AZ39" s="1041"/>
      <c r="BA39" s="1041"/>
      <c r="BB39" s="1041"/>
      <c r="BC39" s="1041"/>
      <c r="BD39" s="1041"/>
      <c r="BE39" s="970"/>
      <c r="BF39" s="970"/>
      <c r="BG39" s="970"/>
      <c r="BH39" s="970"/>
      <c r="BI39" s="971"/>
      <c r="BJ39" s="230"/>
      <c r="BK39" s="230"/>
      <c r="BL39" s="230"/>
      <c r="BM39" s="230"/>
      <c r="BN39" s="230"/>
      <c r="BO39" s="239"/>
      <c r="BP39" s="239"/>
      <c r="BQ39" s="236">
        <v>33</v>
      </c>
      <c r="BR39" s="237"/>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8"/>
    </row>
    <row r="40" spans="1:131" ht="26.25" customHeight="1" x14ac:dyDescent="0.15">
      <c r="A40" s="236">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78"/>
      <c r="AL40" s="969"/>
      <c r="AM40" s="969"/>
      <c r="AN40" s="969"/>
      <c r="AO40" s="969"/>
      <c r="AP40" s="969"/>
      <c r="AQ40" s="969"/>
      <c r="AR40" s="969"/>
      <c r="AS40" s="969"/>
      <c r="AT40" s="969"/>
      <c r="AU40" s="969"/>
      <c r="AV40" s="969"/>
      <c r="AW40" s="969"/>
      <c r="AX40" s="969"/>
      <c r="AY40" s="969"/>
      <c r="AZ40" s="1041"/>
      <c r="BA40" s="1041"/>
      <c r="BB40" s="1041"/>
      <c r="BC40" s="1041"/>
      <c r="BD40" s="1041"/>
      <c r="BE40" s="970"/>
      <c r="BF40" s="970"/>
      <c r="BG40" s="970"/>
      <c r="BH40" s="970"/>
      <c r="BI40" s="971"/>
      <c r="BJ40" s="230"/>
      <c r="BK40" s="230"/>
      <c r="BL40" s="230"/>
      <c r="BM40" s="230"/>
      <c r="BN40" s="230"/>
      <c r="BO40" s="239"/>
      <c r="BP40" s="239"/>
      <c r="BQ40" s="236">
        <v>34</v>
      </c>
      <c r="BR40" s="237"/>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8"/>
    </row>
    <row r="41" spans="1:131" ht="26.25" customHeight="1" x14ac:dyDescent="0.15">
      <c r="A41" s="236">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78"/>
      <c r="AL41" s="969"/>
      <c r="AM41" s="969"/>
      <c r="AN41" s="969"/>
      <c r="AO41" s="969"/>
      <c r="AP41" s="969"/>
      <c r="AQ41" s="969"/>
      <c r="AR41" s="969"/>
      <c r="AS41" s="969"/>
      <c r="AT41" s="969"/>
      <c r="AU41" s="969"/>
      <c r="AV41" s="969"/>
      <c r="AW41" s="969"/>
      <c r="AX41" s="969"/>
      <c r="AY41" s="969"/>
      <c r="AZ41" s="1041"/>
      <c r="BA41" s="1041"/>
      <c r="BB41" s="1041"/>
      <c r="BC41" s="1041"/>
      <c r="BD41" s="1041"/>
      <c r="BE41" s="970"/>
      <c r="BF41" s="970"/>
      <c r="BG41" s="970"/>
      <c r="BH41" s="970"/>
      <c r="BI41" s="971"/>
      <c r="BJ41" s="230"/>
      <c r="BK41" s="230"/>
      <c r="BL41" s="230"/>
      <c r="BM41" s="230"/>
      <c r="BN41" s="230"/>
      <c r="BO41" s="239"/>
      <c r="BP41" s="239"/>
      <c r="BQ41" s="236">
        <v>35</v>
      </c>
      <c r="BR41" s="237"/>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8"/>
    </row>
    <row r="42" spans="1:131" ht="26.25" customHeight="1" x14ac:dyDescent="0.15">
      <c r="A42" s="236">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78"/>
      <c r="AL42" s="969"/>
      <c r="AM42" s="969"/>
      <c r="AN42" s="969"/>
      <c r="AO42" s="969"/>
      <c r="AP42" s="969"/>
      <c r="AQ42" s="969"/>
      <c r="AR42" s="969"/>
      <c r="AS42" s="969"/>
      <c r="AT42" s="969"/>
      <c r="AU42" s="969"/>
      <c r="AV42" s="969"/>
      <c r="AW42" s="969"/>
      <c r="AX42" s="969"/>
      <c r="AY42" s="969"/>
      <c r="AZ42" s="1041"/>
      <c r="BA42" s="1041"/>
      <c r="BB42" s="1041"/>
      <c r="BC42" s="1041"/>
      <c r="BD42" s="1041"/>
      <c r="BE42" s="970"/>
      <c r="BF42" s="970"/>
      <c r="BG42" s="970"/>
      <c r="BH42" s="970"/>
      <c r="BI42" s="971"/>
      <c r="BJ42" s="230"/>
      <c r="BK42" s="230"/>
      <c r="BL42" s="230"/>
      <c r="BM42" s="230"/>
      <c r="BN42" s="230"/>
      <c r="BO42" s="239"/>
      <c r="BP42" s="239"/>
      <c r="BQ42" s="236">
        <v>36</v>
      </c>
      <c r="BR42" s="237"/>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8"/>
    </row>
    <row r="43" spans="1:131" ht="26.25" customHeight="1" x14ac:dyDescent="0.15">
      <c r="A43" s="236">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78"/>
      <c r="AL43" s="969"/>
      <c r="AM43" s="969"/>
      <c r="AN43" s="969"/>
      <c r="AO43" s="969"/>
      <c r="AP43" s="969"/>
      <c r="AQ43" s="969"/>
      <c r="AR43" s="969"/>
      <c r="AS43" s="969"/>
      <c r="AT43" s="969"/>
      <c r="AU43" s="969"/>
      <c r="AV43" s="969"/>
      <c r="AW43" s="969"/>
      <c r="AX43" s="969"/>
      <c r="AY43" s="969"/>
      <c r="AZ43" s="1041"/>
      <c r="BA43" s="1041"/>
      <c r="BB43" s="1041"/>
      <c r="BC43" s="1041"/>
      <c r="BD43" s="1041"/>
      <c r="BE43" s="970"/>
      <c r="BF43" s="970"/>
      <c r="BG43" s="970"/>
      <c r="BH43" s="970"/>
      <c r="BI43" s="971"/>
      <c r="BJ43" s="230"/>
      <c r="BK43" s="230"/>
      <c r="BL43" s="230"/>
      <c r="BM43" s="230"/>
      <c r="BN43" s="230"/>
      <c r="BO43" s="239"/>
      <c r="BP43" s="239"/>
      <c r="BQ43" s="236">
        <v>37</v>
      </c>
      <c r="BR43" s="237"/>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8"/>
    </row>
    <row r="44" spans="1:131" ht="26.25" customHeight="1" x14ac:dyDescent="0.15">
      <c r="A44" s="236">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78"/>
      <c r="AL44" s="969"/>
      <c r="AM44" s="969"/>
      <c r="AN44" s="969"/>
      <c r="AO44" s="969"/>
      <c r="AP44" s="969"/>
      <c r="AQ44" s="969"/>
      <c r="AR44" s="969"/>
      <c r="AS44" s="969"/>
      <c r="AT44" s="969"/>
      <c r="AU44" s="969"/>
      <c r="AV44" s="969"/>
      <c r="AW44" s="969"/>
      <c r="AX44" s="969"/>
      <c r="AY44" s="969"/>
      <c r="AZ44" s="1041"/>
      <c r="BA44" s="1041"/>
      <c r="BB44" s="1041"/>
      <c r="BC44" s="1041"/>
      <c r="BD44" s="1041"/>
      <c r="BE44" s="970"/>
      <c r="BF44" s="970"/>
      <c r="BG44" s="970"/>
      <c r="BH44" s="970"/>
      <c r="BI44" s="971"/>
      <c r="BJ44" s="230"/>
      <c r="BK44" s="230"/>
      <c r="BL44" s="230"/>
      <c r="BM44" s="230"/>
      <c r="BN44" s="230"/>
      <c r="BO44" s="239"/>
      <c r="BP44" s="239"/>
      <c r="BQ44" s="236">
        <v>38</v>
      </c>
      <c r="BR44" s="237"/>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8"/>
    </row>
    <row r="45" spans="1:131" ht="26.25" customHeight="1" x14ac:dyDescent="0.15">
      <c r="A45" s="236">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78"/>
      <c r="AL45" s="969"/>
      <c r="AM45" s="969"/>
      <c r="AN45" s="969"/>
      <c r="AO45" s="969"/>
      <c r="AP45" s="969"/>
      <c r="AQ45" s="969"/>
      <c r="AR45" s="969"/>
      <c r="AS45" s="969"/>
      <c r="AT45" s="969"/>
      <c r="AU45" s="969"/>
      <c r="AV45" s="969"/>
      <c r="AW45" s="969"/>
      <c r="AX45" s="969"/>
      <c r="AY45" s="969"/>
      <c r="AZ45" s="1041"/>
      <c r="BA45" s="1041"/>
      <c r="BB45" s="1041"/>
      <c r="BC45" s="1041"/>
      <c r="BD45" s="1041"/>
      <c r="BE45" s="970"/>
      <c r="BF45" s="970"/>
      <c r="BG45" s="970"/>
      <c r="BH45" s="970"/>
      <c r="BI45" s="971"/>
      <c r="BJ45" s="230"/>
      <c r="BK45" s="230"/>
      <c r="BL45" s="230"/>
      <c r="BM45" s="230"/>
      <c r="BN45" s="230"/>
      <c r="BO45" s="239"/>
      <c r="BP45" s="239"/>
      <c r="BQ45" s="236">
        <v>39</v>
      </c>
      <c r="BR45" s="237"/>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8"/>
    </row>
    <row r="46" spans="1:131" ht="26.25" customHeight="1" x14ac:dyDescent="0.15">
      <c r="A46" s="236">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78"/>
      <c r="AL46" s="969"/>
      <c r="AM46" s="969"/>
      <c r="AN46" s="969"/>
      <c r="AO46" s="969"/>
      <c r="AP46" s="969"/>
      <c r="AQ46" s="969"/>
      <c r="AR46" s="969"/>
      <c r="AS46" s="969"/>
      <c r="AT46" s="969"/>
      <c r="AU46" s="969"/>
      <c r="AV46" s="969"/>
      <c r="AW46" s="969"/>
      <c r="AX46" s="969"/>
      <c r="AY46" s="969"/>
      <c r="AZ46" s="1041"/>
      <c r="BA46" s="1041"/>
      <c r="BB46" s="1041"/>
      <c r="BC46" s="1041"/>
      <c r="BD46" s="1041"/>
      <c r="BE46" s="970"/>
      <c r="BF46" s="970"/>
      <c r="BG46" s="970"/>
      <c r="BH46" s="970"/>
      <c r="BI46" s="971"/>
      <c r="BJ46" s="230"/>
      <c r="BK46" s="230"/>
      <c r="BL46" s="230"/>
      <c r="BM46" s="230"/>
      <c r="BN46" s="230"/>
      <c r="BO46" s="239"/>
      <c r="BP46" s="239"/>
      <c r="BQ46" s="236">
        <v>40</v>
      </c>
      <c r="BR46" s="237"/>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8"/>
    </row>
    <row r="47" spans="1:131" ht="26.25" customHeight="1" x14ac:dyDescent="0.15">
      <c r="A47" s="236">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78"/>
      <c r="AL47" s="969"/>
      <c r="AM47" s="969"/>
      <c r="AN47" s="969"/>
      <c r="AO47" s="969"/>
      <c r="AP47" s="969"/>
      <c r="AQ47" s="969"/>
      <c r="AR47" s="969"/>
      <c r="AS47" s="969"/>
      <c r="AT47" s="969"/>
      <c r="AU47" s="969"/>
      <c r="AV47" s="969"/>
      <c r="AW47" s="969"/>
      <c r="AX47" s="969"/>
      <c r="AY47" s="969"/>
      <c r="AZ47" s="1041"/>
      <c r="BA47" s="1041"/>
      <c r="BB47" s="1041"/>
      <c r="BC47" s="1041"/>
      <c r="BD47" s="1041"/>
      <c r="BE47" s="970"/>
      <c r="BF47" s="970"/>
      <c r="BG47" s="970"/>
      <c r="BH47" s="970"/>
      <c r="BI47" s="971"/>
      <c r="BJ47" s="230"/>
      <c r="BK47" s="230"/>
      <c r="BL47" s="230"/>
      <c r="BM47" s="230"/>
      <c r="BN47" s="230"/>
      <c r="BO47" s="239"/>
      <c r="BP47" s="239"/>
      <c r="BQ47" s="236">
        <v>41</v>
      </c>
      <c r="BR47" s="237"/>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8"/>
    </row>
    <row r="48" spans="1:131" ht="26.25" customHeight="1" x14ac:dyDescent="0.15">
      <c r="A48" s="236">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78"/>
      <c r="AL48" s="969"/>
      <c r="AM48" s="969"/>
      <c r="AN48" s="969"/>
      <c r="AO48" s="969"/>
      <c r="AP48" s="969"/>
      <c r="AQ48" s="969"/>
      <c r="AR48" s="969"/>
      <c r="AS48" s="969"/>
      <c r="AT48" s="969"/>
      <c r="AU48" s="969"/>
      <c r="AV48" s="969"/>
      <c r="AW48" s="969"/>
      <c r="AX48" s="969"/>
      <c r="AY48" s="969"/>
      <c r="AZ48" s="1041"/>
      <c r="BA48" s="1041"/>
      <c r="BB48" s="1041"/>
      <c r="BC48" s="1041"/>
      <c r="BD48" s="1041"/>
      <c r="BE48" s="970"/>
      <c r="BF48" s="970"/>
      <c r="BG48" s="970"/>
      <c r="BH48" s="970"/>
      <c r="BI48" s="971"/>
      <c r="BJ48" s="230"/>
      <c r="BK48" s="230"/>
      <c r="BL48" s="230"/>
      <c r="BM48" s="230"/>
      <c r="BN48" s="230"/>
      <c r="BO48" s="239"/>
      <c r="BP48" s="239"/>
      <c r="BQ48" s="236">
        <v>42</v>
      </c>
      <c r="BR48" s="237"/>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8"/>
    </row>
    <row r="49" spans="1:131" ht="26.25" customHeight="1" x14ac:dyDescent="0.15">
      <c r="A49" s="236">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78"/>
      <c r="AL49" s="969"/>
      <c r="AM49" s="969"/>
      <c r="AN49" s="969"/>
      <c r="AO49" s="969"/>
      <c r="AP49" s="969"/>
      <c r="AQ49" s="969"/>
      <c r="AR49" s="969"/>
      <c r="AS49" s="969"/>
      <c r="AT49" s="969"/>
      <c r="AU49" s="969"/>
      <c r="AV49" s="969"/>
      <c r="AW49" s="969"/>
      <c r="AX49" s="969"/>
      <c r="AY49" s="969"/>
      <c r="AZ49" s="1041"/>
      <c r="BA49" s="1041"/>
      <c r="BB49" s="1041"/>
      <c r="BC49" s="1041"/>
      <c r="BD49" s="1041"/>
      <c r="BE49" s="970"/>
      <c r="BF49" s="970"/>
      <c r="BG49" s="970"/>
      <c r="BH49" s="970"/>
      <c r="BI49" s="971"/>
      <c r="BJ49" s="230"/>
      <c r="BK49" s="230"/>
      <c r="BL49" s="230"/>
      <c r="BM49" s="230"/>
      <c r="BN49" s="230"/>
      <c r="BO49" s="239"/>
      <c r="BP49" s="239"/>
      <c r="BQ49" s="236">
        <v>43</v>
      </c>
      <c r="BR49" s="237"/>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8"/>
    </row>
    <row r="50" spans="1:131" ht="26.25" customHeight="1" x14ac:dyDescent="0.15">
      <c r="A50" s="236">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0"/>
      <c r="BF50" s="970"/>
      <c r="BG50" s="970"/>
      <c r="BH50" s="970"/>
      <c r="BI50" s="971"/>
      <c r="BJ50" s="230"/>
      <c r="BK50" s="230"/>
      <c r="BL50" s="230"/>
      <c r="BM50" s="230"/>
      <c r="BN50" s="230"/>
      <c r="BO50" s="239"/>
      <c r="BP50" s="239"/>
      <c r="BQ50" s="236">
        <v>44</v>
      </c>
      <c r="BR50" s="237"/>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8"/>
    </row>
    <row r="51" spans="1:131" ht="26.25" customHeight="1" x14ac:dyDescent="0.15">
      <c r="A51" s="236">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0"/>
      <c r="BF51" s="970"/>
      <c r="BG51" s="970"/>
      <c r="BH51" s="970"/>
      <c r="BI51" s="971"/>
      <c r="BJ51" s="230"/>
      <c r="BK51" s="230"/>
      <c r="BL51" s="230"/>
      <c r="BM51" s="230"/>
      <c r="BN51" s="230"/>
      <c r="BO51" s="239"/>
      <c r="BP51" s="239"/>
      <c r="BQ51" s="236">
        <v>45</v>
      </c>
      <c r="BR51" s="237"/>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8"/>
    </row>
    <row r="52" spans="1:131" ht="26.25" customHeight="1" x14ac:dyDescent="0.15">
      <c r="A52" s="236">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0"/>
      <c r="BF52" s="970"/>
      <c r="BG52" s="970"/>
      <c r="BH52" s="970"/>
      <c r="BI52" s="971"/>
      <c r="BJ52" s="230"/>
      <c r="BK52" s="230"/>
      <c r="BL52" s="230"/>
      <c r="BM52" s="230"/>
      <c r="BN52" s="230"/>
      <c r="BO52" s="239"/>
      <c r="BP52" s="239"/>
      <c r="BQ52" s="236">
        <v>46</v>
      </c>
      <c r="BR52" s="237"/>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8"/>
    </row>
    <row r="53" spans="1:131" ht="26.25" customHeight="1" x14ac:dyDescent="0.15">
      <c r="A53" s="236">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0"/>
      <c r="BF53" s="970"/>
      <c r="BG53" s="970"/>
      <c r="BH53" s="970"/>
      <c r="BI53" s="971"/>
      <c r="BJ53" s="230"/>
      <c r="BK53" s="230"/>
      <c r="BL53" s="230"/>
      <c r="BM53" s="230"/>
      <c r="BN53" s="230"/>
      <c r="BO53" s="239"/>
      <c r="BP53" s="239"/>
      <c r="BQ53" s="236">
        <v>47</v>
      </c>
      <c r="BR53" s="237"/>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8"/>
    </row>
    <row r="54" spans="1:131" ht="26.25" customHeight="1" x14ac:dyDescent="0.15">
      <c r="A54" s="236">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0"/>
      <c r="BF54" s="970"/>
      <c r="BG54" s="970"/>
      <c r="BH54" s="970"/>
      <c r="BI54" s="971"/>
      <c r="BJ54" s="230"/>
      <c r="BK54" s="230"/>
      <c r="BL54" s="230"/>
      <c r="BM54" s="230"/>
      <c r="BN54" s="230"/>
      <c r="BO54" s="239"/>
      <c r="BP54" s="239"/>
      <c r="BQ54" s="236">
        <v>48</v>
      </c>
      <c r="BR54" s="237"/>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8"/>
    </row>
    <row r="55" spans="1:131" ht="26.25" customHeight="1" x14ac:dyDescent="0.15">
      <c r="A55" s="236">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0"/>
      <c r="BF55" s="970"/>
      <c r="BG55" s="970"/>
      <c r="BH55" s="970"/>
      <c r="BI55" s="971"/>
      <c r="BJ55" s="230"/>
      <c r="BK55" s="230"/>
      <c r="BL55" s="230"/>
      <c r="BM55" s="230"/>
      <c r="BN55" s="230"/>
      <c r="BO55" s="239"/>
      <c r="BP55" s="239"/>
      <c r="BQ55" s="236">
        <v>49</v>
      </c>
      <c r="BR55" s="237"/>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8"/>
    </row>
    <row r="56" spans="1:131" ht="26.25" customHeight="1" x14ac:dyDescent="0.15">
      <c r="A56" s="236">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0"/>
      <c r="BF56" s="970"/>
      <c r="BG56" s="970"/>
      <c r="BH56" s="970"/>
      <c r="BI56" s="971"/>
      <c r="BJ56" s="230"/>
      <c r="BK56" s="230"/>
      <c r="BL56" s="230"/>
      <c r="BM56" s="230"/>
      <c r="BN56" s="230"/>
      <c r="BO56" s="239"/>
      <c r="BP56" s="239"/>
      <c r="BQ56" s="236">
        <v>50</v>
      </c>
      <c r="BR56" s="237"/>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8"/>
    </row>
    <row r="57" spans="1:131" ht="26.25" customHeight="1" x14ac:dyDescent="0.15">
      <c r="A57" s="236">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0"/>
      <c r="BF57" s="970"/>
      <c r="BG57" s="970"/>
      <c r="BH57" s="970"/>
      <c r="BI57" s="971"/>
      <c r="BJ57" s="230"/>
      <c r="BK57" s="230"/>
      <c r="BL57" s="230"/>
      <c r="BM57" s="230"/>
      <c r="BN57" s="230"/>
      <c r="BO57" s="239"/>
      <c r="BP57" s="239"/>
      <c r="BQ57" s="236">
        <v>51</v>
      </c>
      <c r="BR57" s="237"/>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8"/>
    </row>
    <row r="58" spans="1:131" ht="26.25" customHeight="1" x14ac:dyDescent="0.15">
      <c r="A58" s="236">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0"/>
      <c r="BF58" s="970"/>
      <c r="BG58" s="970"/>
      <c r="BH58" s="970"/>
      <c r="BI58" s="971"/>
      <c r="BJ58" s="230"/>
      <c r="BK58" s="230"/>
      <c r="BL58" s="230"/>
      <c r="BM58" s="230"/>
      <c r="BN58" s="230"/>
      <c r="BO58" s="239"/>
      <c r="BP58" s="239"/>
      <c r="BQ58" s="236">
        <v>52</v>
      </c>
      <c r="BR58" s="237"/>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8"/>
    </row>
    <row r="59" spans="1:131" ht="26.25" customHeight="1" x14ac:dyDescent="0.15">
      <c r="A59" s="236">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0"/>
      <c r="BF59" s="970"/>
      <c r="BG59" s="970"/>
      <c r="BH59" s="970"/>
      <c r="BI59" s="971"/>
      <c r="BJ59" s="230"/>
      <c r="BK59" s="230"/>
      <c r="BL59" s="230"/>
      <c r="BM59" s="230"/>
      <c r="BN59" s="230"/>
      <c r="BO59" s="239"/>
      <c r="BP59" s="239"/>
      <c r="BQ59" s="236">
        <v>53</v>
      </c>
      <c r="BR59" s="237"/>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8"/>
    </row>
    <row r="60" spans="1:131" ht="26.25" customHeight="1" x14ac:dyDescent="0.15">
      <c r="A60" s="236">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0"/>
      <c r="BF60" s="970"/>
      <c r="BG60" s="970"/>
      <c r="BH60" s="970"/>
      <c r="BI60" s="971"/>
      <c r="BJ60" s="230"/>
      <c r="BK60" s="230"/>
      <c r="BL60" s="230"/>
      <c r="BM60" s="230"/>
      <c r="BN60" s="230"/>
      <c r="BO60" s="239"/>
      <c r="BP60" s="239"/>
      <c r="BQ60" s="236">
        <v>54</v>
      </c>
      <c r="BR60" s="237"/>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8"/>
    </row>
    <row r="61" spans="1:131" ht="26.25" customHeight="1" thickBot="1" x14ac:dyDescent="0.2">
      <c r="A61" s="236">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0"/>
      <c r="BF61" s="970"/>
      <c r="BG61" s="970"/>
      <c r="BH61" s="970"/>
      <c r="BI61" s="971"/>
      <c r="BJ61" s="230"/>
      <c r="BK61" s="230"/>
      <c r="BL61" s="230"/>
      <c r="BM61" s="230"/>
      <c r="BN61" s="230"/>
      <c r="BO61" s="239"/>
      <c r="BP61" s="239"/>
      <c r="BQ61" s="236">
        <v>55</v>
      </c>
      <c r="BR61" s="237"/>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8"/>
    </row>
    <row r="62" spans="1:131" ht="26.25" customHeight="1" x14ac:dyDescent="0.15">
      <c r="A62" s="236">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0"/>
      <c r="BF62" s="970"/>
      <c r="BG62" s="970"/>
      <c r="BH62" s="970"/>
      <c r="BI62" s="971"/>
      <c r="BJ62" s="1027" t="s">
        <v>424</v>
      </c>
      <c r="BK62" s="1028"/>
      <c r="BL62" s="1028"/>
      <c r="BM62" s="1028"/>
      <c r="BN62" s="1029"/>
      <c r="BO62" s="239"/>
      <c r="BP62" s="239"/>
      <c r="BQ62" s="236">
        <v>56</v>
      </c>
      <c r="BR62" s="237"/>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8"/>
    </row>
    <row r="63" spans="1:131" ht="26.25" customHeight="1" thickBot="1" x14ac:dyDescent="0.2">
      <c r="A63" s="238" t="s">
        <v>401</v>
      </c>
      <c r="B63" s="935" t="s">
        <v>425</v>
      </c>
      <c r="C63" s="936"/>
      <c r="D63" s="936"/>
      <c r="E63" s="936"/>
      <c r="F63" s="936"/>
      <c r="G63" s="936"/>
      <c r="H63" s="936"/>
      <c r="I63" s="936"/>
      <c r="J63" s="936"/>
      <c r="K63" s="936"/>
      <c r="L63" s="936"/>
      <c r="M63" s="936"/>
      <c r="N63" s="936"/>
      <c r="O63" s="936"/>
      <c r="P63" s="946"/>
      <c r="Q63" s="960"/>
      <c r="R63" s="961"/>
      <c r="S63" s="961"/>
      <c r="T63" s="961"/>
      <c r="U63" s="961"/>
      <c r="V63" s="961"/>
      <c r="W63" s="961"/>
      <c r="X63" s="961"/>
      <c r="Y63" s="961"/>
      <c r="Z63" s="961"/>
      <c r="AA63" s="961"/>
      <c r="AB63" s="961"/>
      <c r="AC63" s="961"/>
      <c r="AD63" s="961"/>
      <c r="AE63" s="1020"/>
      <c r="AF63" s="1021">
        <v>2432</v>
      </c>
      <c r="AG63" s="957"/>
      <c r="AH63" s="957"/>
      <c r="AI63" s="957"/>
      <c r="AJ63" s="1022"/>
      <c r="AK63" s="1023"/>
      <c r="AL63" s="961"/>
      <c r="AM63" s="961"/>
      <c r="AN63" s="961"/>
      <c r="AO63" s="961"/>
      <c r="AP63" s="957">
        <v>11329</v>
      </c>
      <c r="AQ63" s="957"/>
      <c r="AR63" s="957"/>
      <c r="AS63" s="957"/>
      <c r="AT63" s="957"/>
      <c r="AU63" s="957">
        <v>6992</v>
      </c>
      <c r="AV63" s="957"/>
      <c r="AW63" s="957"/>
      <c r="AX63" s="957"/>
      <c r="AY63" s="957"/>
      <c r="AZ63" s="1017"/>
      <c r="BA63" s="1017"/>
      <c r="BB63" s="1017"/>
      <c r="BC63" s="1017"/>
      <c r="BD63" s="1017"/>
      <c r="BE63" s="958"/>
      <c r="BF63" s="958"/>
      <c r="BG63" s="958"/>
      <c r="BH63" s="958"/>
      <c r="BI63" s="959"/>
      <c r="BJ63" s="1018" t="s">
        <v>426</v>
      </c>
      <c r="BK63" s="951"/>
      <c r="BL63" s="951"/>
      <c r="BM63" s="951"/>
      <c r="BN63" s="1019"/>
      <c r="BO63" s="239"/>
      <c r="BP63" s="239"/>
      <c r="BQ63" s="236">
        <v>57</v>
      </c>
      <c r="BR63" s="237"/>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8"/>
    </row>
    <row r="65" spans="1:131" ht="26.25" customHeight="1" thickBot="1" x14ac:dyDescent="0.2">
      <c r="A65" s="230" t="s">
        <v>427</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8"/>
    </row>
    <row r="66" spans="1:131" ht="26.25" customHeight="1" x14ac:dyDescent="0.15">
      <c r="A66" s="995" t="s">
        <v>428</v>
      </c>
      <c r="B66" s="996"/>
      <c r="C66" s="996"/>
      <c r="D66" s="996"/>
      <c r="E66" s="996"/>
      <c r="F66" s="996"/>
      <c r="G66" s="996"/>
      <c r="H66" s="996"/>
      <c r="I66" s="996"/>
      <c r="J66" s="996"/>
      <c r="K66" s="996"/>
      <c r="L66" s="996"/>
      <c r="M66" s="996"/>
      <c r="N66" s="996"/>
      <c r="O66" s="996"/>
      <c r="P66" s="997"/>
      <c r="Q66" s="1001" t="s">
        <v>429</v>
      </c>
      <c r="R66" s="1002"/>
      <c r="S66" s="1002"/>
      <c r="T66" s="1002"/>
      <c r="U66" s="1003"/>
      <c r="V66" s="1001" t="s">
        <v>430</v>
      </c>
      <c r="W66" s="1002"/>
      <c r="X66" s="1002"/>
      <c r="Y66" s="1002"/>
      <c r="Z66" s="1003"/>
      <c r="AA66" s="1001" t="s">
        <v>431</v>
      </c>
      <c r="AB66" s="1002"/>
      <c r="AC66" s="1002"/>
      <c r="AD66" s="1002"/>
      <c r="AE66" s="1003"/>
      <c r="AF66" s="1007" t="s">
        <v>432</v>
      </c>
      <c r="AG66" s="1008"/>
      <c r="AH66" s="1008"/>
      <c r="AI66" s="1008"/>
      <c r="AJ66" s="1009"/>
      <c r="AK66" s="1001" t="s">
        <v>433</v>
      </c>
      <c r="AL66" s="996"/>
      <c r="AM66" s="996"/>
      <c r="AN66" s="996"/>
      <c r="AO66" s="997"/>
      <c r="AP66" s="1001" t="s">
        <v>410</v>
      </c>
      <c r="AQ66" s="1002"/>
      <c r="AR66" s="1002"/>
      <c r="AS66" s="1002"/>
      <c r="AT66" s="1003"/>
      <c r="AU66" s="1001" t="s">
        <v>434</v>
      </c>
      <c r="AV66" s="1002"/>
      <c r="AW66" s="1002"/>
      <c r="AX66" s="1002"/>
      <c r="AY66" s="1003"/>
      <c r="AZ66" s="1001" t="s">
        <v>384</v>
      </c>
      <c r="BA66" s="1002"/>
      <c r="BB66" s="1002"/>
      <c r="BC66" s="1002"/>
      <c r="BD66" s="1015"/>
      <c r="BE66" s="239"/>
      <c r="BF66" s="239"/>
      <c r="BG66" s="239"/>
      <c r="BH66" s="239"/>
      <c r="BI66" s="239"/>
      <c r="BJ66" s="239"/>
      <c r="BK66" s="239"/>
      <c r="BL66" s="239"/>
      <c r="BM66" s="239"/>
      <c r="BN66" s="239"/>
      <c r="BO66" s="239"/>
      <c r="BP66" s="239"/>
      <c r="BQ66" s="236">
        <v>60</v>
      </c>
      <c r="BR66" s="241"/>
      <c r="BS66" s="943"/>
      <c r="BT66" s="944"/>
      <c r="BU66" s="944"/>
      <c r="BV66" s="944"/>
      <c r="BW66" s="944"/>
      <c r="BX66" s="944"/>
      <c r="BY66" s="944"/>
      <c r="BZ66" s="944"/>
      <c r="CA66" s="944"/>
      <c r="CB66" s="944"/>
      <c r="CC66" s="944"/>
      <c r="CD66" s="944"/>
      <c r="CE66" s="944"/>
      <c r="CF66" s="944"/>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43"/>
      <c r="DW66" s="944"/>
      <c r="DX66" s="944"/>
      <c r="DY66" s="944"/>
      <c r="DZ66" s="945"/>
      <c r="EA66" s="228"/>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9"/>
      <c r="BF67" s="239"/>
      <c r="BG67" s="239"/>
      <c r="BH67" s="239"/>
      <c r="BI67" s="239"/>
      <c r="BJ67" s="239"/>
      <c r="BK67" s="239"/>
      <c r="BL67" s="239"/>
      <c r="BM67" s="239"/>
      <c r="BN67" s="239"/>
      <c r="BO67" s="239"/>
      <c r="BP67" s="239"/>
      <c r="BQ67" s="236">
        <v>61</v>
      </c>
      <c r="BR67" s="241"/>
      <c r="BS67" s="943"/>
      <c r="BT67" s="944"/>
      <c r="BU67" s="944"/>
      <c r="BV67" s="944"/>
      <c r="BW67" s="944"/>
      <c r="BX67" s="944"/>
      <c r="BY67" s="944"/>
      <c r="BZ67" s="944"/>
      <c r="CA67" s="944"/>
      <c r="CB67" s="944"/>
      <c r="CC67" s="944"/>
      <c r="CD67" s="944"/>
      <c r="CE67" s="944"/>
      <c r="CF67" s="944"/>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43"/>
      <c r="DW67" s="944"/>
      <c r="DX67" s="944"/>
      <c r="DY67" s="944"/>
      <c r="DZ67" s="945"/>
      <c r="EA67" s="228"/>
    </row>
    <row r="68" spans="1:131" ht="26.25" customHeight="1" thickTop="1" x14ac:dyDescent="0.15">
      <c r="A68" s="234">
        <v>1</v>
      </c>
      <c r="B68" s="985" t="s">
        <v>612</v>
      </c>
      <c r="C68" s="986"/>
      <c r="D68" s="986"/>
      <c r="E68" s="986"/>
      <c r="F68" s="986"/>
      <c r="G68" s="986"/>
      <c r="H68" s="986"/>
      <c r="I68" s="986"/>
      <c r="J68" s="986"/>
      <c r="K68" s="986"/>
      <c r="L68" s="986"/>
      <c r="M68" s="986"/>
      <c r="N68" s="986"/>
      <c r="O68" s="986"/>
      <c r="P68" s="987"/>
      <c r="Q68" s="988">
        <v>658</v>
      </c>
      <c r="R68" s="982"/>
      <c r="S68" s="982"/>
      <c r="T68" s="982"/>
      <c r="U68" s="982"/>
      <c r="V68" s="982">
        <v>628</v>
      </c>
      <c r="W68" s="982"/>
      <c r="X68" s="982"/>
      <c r="Y68" s="982"/>
      <c r="Z68" s="982"/>
      <c r="AA68" s="982">
        <v>30</v>
      </c>
      <c r="AB68" s="982"/>
      <c r="AC68" s="982"/>
      <c r="AD68" s="982"/>
      <c r="AE68" s="982"/>
      <c r="AF68" s="982">
        <v>25</v>
      </c>
      <c r="AG68" s="982"/>
      <c r="AH68" s="982"/>
      <c r="AI68" s="982"/>
      <c r="AJ68" s="982"/>
      <c r="AK68" s="982" t="s">
        <v>611</v>
      </c>
      <c r="AL68" s="982"/>
      <c r="AM68" s="982"/>
      <c r="AN68" s="982"/>
      <c r="AO68" s="982"/>
      <c r="AP68" s="982">
        <v>68</v>
      </c>
      <c r="AQ68" s="982"/>
      <c r="AR68" s="982"/>
      <c r="AS68" s="982"/>
      <c r="AT68" s="982"/>
      <c r="AU68" s="982">
        <v>50</v>
      </c>
      <c r="AV68" s="982"/>
      <c r="AW68" s="982"/>
      <c r="AX68" s="982"/>
      <c r="AY68" s="982"/>
      <c r="AZ68" s="983"/>
      <c r="BA68" s="983"/>
      <c r="BB68" s="983"/>
      <c r="BC68" s="983"/>
      <c r="BD68" s="984"/>
      <c r="BE68" s="239"/>
      <c r="BF68" s="239"/>
      <c r="BG68" s="239"/>
      <c r="BH68" s="239"/>
      <c r="BI68" s="239"/>
      <c r="BJ68" s="239"/>
      <c r="BK68" s="239"/>
      <c r="BL68" s="239"/>
      <c r="BM68" s="239"/>
      <c r="BN68" s="239"/>
      <c r="BO68" s="239"/>
      <c r="BP68" s="239"/>
      <c r="BQ68" s="236">
        <v>62</v>
      </c>
      <c r="BR68" s="241"/>
      <c r="BS68" s="943"/>
      <c r="BT68" s="944"/>
      <c r="BU68" s="944"/>
      <c r="BV68" s="944"/>
      <c r="BW68" s="944"/>
      <c r="BX68" s="944"/>
      <c r="BY68" s="944"/>
      <c r="BZ68" s="944"/>
      <c r="CA68" s="944"/>
      <c r="CB68" s="944"/>
      <c r="CC68" s="944"/>
      <c r="CD68" s="944"/>
      <c r="CE68" s="944"/>
      <c r="CF68" s="944"/>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43"/>
      <c r="DW68" s="944"/>
      <c r="DX68" s="944"/>
      <c r="DY68" s="944"/>
      <c r="DZ68" s="945"/>
      <c r="EA68" s="228"/>
    </row>
    <row r="69" spans="1:131" ht="26.25" customHeight="1" x14ac:dyDescent="0.15">
      <c r="A69" s="236">
        <v>2</v>
      </c>
      <c r="B69" s="972" t="s">
        <v>613</v>
      </c>
      <c r="C69" s="973"/>
      <c r="D69" s="973"/>
      <c r="E69" s="973"/>
      <c r="F69" s="973"/>
      <c r="G69" s="973"/>
      <c r="H69" s="973"/>
      <c r="I69" s="973"/>
      <c r="J69" s="973"/>
      <c r="K69" s="973"/>
      <c r="L69" s="973"/>
      <c r="M69" s="973"/>
      <c r="N69" s="973"/>
      <c r="O69" s="973"/>
      <c r="P69" s="974"/>
      <c r="Q69" s="975">
        <v>6419</v>
      </c>
      <c r="R69" s="969"/>
      <c r="S69" s="969"/>
      <c r="T69" s="969"/>
      <c r="U69" s="969"/>
      <c r="V69" s="969">
        <v>6830</v>
      </c>
      <c r="W69" s="969"/>
      <c r="X69" s="969"/>
      <c r="Y69" s="969"/>
      <c r="Z69" s="969"/>
      <c r="AA69" s="969">
        <v>-411</v>
      </c>
      <c r="AB69" s="969"/>
      <c r="AC69" s="969"/>
      <c r="AD69" s="969"/>
      <c r="AE69" s="969"/>
      <c r="AF69" s="969">
        <v>3374</v>
      </c>
      <c r="AG69" s="969"/>
      <c r="AH69" s="969"/>
      <c r="AI69" s="969"/>
      <c r="AJ69" s="969"/>
      <c r="AK69" s="969" t="s">
        <v>611</v>
      </c>
      <c r="AL69" s="969"/>
      <c r="AM69" s="969"/>
      <c r="AN69" s="969"/>
      <c r="AO69" s="969"/>
      <c r="AP69" s="969">
        <v>17137</v>
      </c>
      <c r="AQ69" s="969"/>
      <c r="AR69" s="969"/>
      <c r="AS69" s="969"/>
      <c r="AT69" s="969"/>
      <c r="AU69" s="969">
        <v>204</v>
      </c>
      <c r="AV69" s="969"/>
      <c r="AW69" s="969"/>
      <c r="AX69" s="969"/>
      <c r="AY69" s="969"/>
      <c r="AZ69" s="970"/>
      <c r="BA69" s="970"/>
      <c r="BB69" s="970"/>
      <c r="BC69" s="970"/>
      <c r="BD69" s="971"/>
      <c r="BE69" s="239"/>
      <c r="BF69" s="239"/>
      <c r="BG69" s="239"/>
      <c r="BH69" s="239"/>
      <c r="BI69" s="239"/>
      <c r="BJ69" s="239"/>
      <c r="BK69" s="239"/>
      <c r="BL69" s="239"/>
      <c r="BM69" s="239"/>
      <c r="BN69" s="239"/>
      <c r="BO69" s="239"/>
      <c r="BP69" s="239"/>
      <c r="BQ69" s="236">
        <v>63</v>
      </c>
      <c r="BR69" s="241"/>
      <c r="BS69" s="943"/>
      <c r="BT69" s="944"/>
      <c r="BU69" s="944"/>
      <c r="BV69" s="944"/>
      <c r="BW69" s="944"/>
      <c r="BX69" s="944"/>
      <c r="BY69" s="944"/>
      <c r="BZ69" s="944"/>
      <c r="CA69" s="944"/>
      <c r="CB69" s="944"/>
      <c r="CC69" s="944"/>
      <c r="CD69" s="944"/>
      <c r="CE69" s="944"/>
      <c r="CF69" s="944"/>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43"/>
      <c r="DW69" s="944"/>
      <c r="DX69" s="944"/>
      <c r="DY69" s="944"/>
      <c r="DZ69" s="945"/>
      <c r="EA69" s="228"/>
    </row>
    <row r="70" spans="1:131" ht="26.25" customHeight="1" x14ac:dyDescent="0.15">
      <c r="A70" s="236">
        <v>3</v>
      </c>
      <c r="B70" s="972" t="s">
        <v>614</v>
      </c>
      <c r="C70" s="973"/>
      <c r="D70" s="973"/>
      <c r="E70" s="973"/>
      <c r="F70" s="973"/>
      <c r="G70" s="973"/>
      <c r="H70" s="973"/>
      <c r="I70" s="973"/>
      <c r="J70" s="973"/>
      <c r="K70" s="973"/>
      <c r="L70" s="973"/>
      <c r="M70" s="973"/>
      <c r="N70" s="973"/>
      <c r="O70" s="973"/>
      <c r="P70" s="974"/>
      <c r="Q70" s="975">
        <v>318</v>
      </c>
      <c r="R70" s="969"/>
      <c r="S70" s="969"/>
      <c r="T70" s="969"/>
      <c r="U70" s="969"/>
      <c r="V70" s="969">
        <v>315</v>
      </c>
      <c r="W70" s="969"/>
      <c r="X70" s="969"/>
      <c r="Y70" s="969"/>
      <c r="Z70" s="969"/>
      <c r="AA70" s="969">
        <v>3</v>
      </c>
      <c r="AB70" s="969"/>
      <c r="AC70" s="969"/>
      <c r="AD70" s="969"/>
      <c r="AE70" s="969"/>
      <c r="AF70" s="969">
        <v>3</v>
      </c>
      <c r="AG70" s="969"/>
      <c r="AH70" s="969"/>
      <c r="AI70" s="969"/>
      <c r="AJ70" s="969"/>
      <c r="AK70" s="969">
        <v>226</v>
      </c>
      <c r="AL70" s="969"/>
      <c r="AM70" s="969"/>
      <c r="AN70" s="969"/>
      <c r="AO70" s="969"/>
      <c r="AP70" s="979" t="s">
        <v>611</v>
      </c>
      <c r="AQ70" s="977"/>
      <c r="AR70" s="977"/>
      <c r="AS70" s="977"/>
      <c r="AT70" s="978"/>
      <c r="AU70" s="979" t="s">
        <v>611</v>
      </c>
      <c r="AV70" s="977"/>
      <c r="AW70" s="977"/>
      <c r="AX70" s="977"/>
      <c r="AY70" s="978"/>
      <c r="AZ70" s="970"/>
      <c r="BA70" s="970"/>
      <c r="BB70" s="970"/>
      <c r="BC70" s="970"/>
      <c r="BD70" s="971"/>
      <c r="BE70" s="239"/>
      <c r="BF70" s="239"/>
      <c r="BG70" s="239"/>
      <c r="BH70" s="239"/>
      <c r="BI70" s="239"/>
      <c r="BJ70" s="239"/>
      <c r="BK70" s="239"/>
      <c r="BL70" s="239"/>
      <c r="BM70" s="239"/>
      <c r="BN70" s="239"/>
      <c r="BO70" s="239"/>
      <c r="BP70" s="239"/>
      <c r="BQ70" s="236">
        <v>64</v>
      </c>
      <c r="BR70" s="241"/>
      <c r="BS70" s="943"/>
      <c r="BT70" s="944"/>
      <c r="BU70" s="944"/>
      <c r="BV70" s="944"/>
      <c r="BW70" s="944"/>
      <c r="BX70" s="944"/>
      <c r="BY70" s="944"/>
      <c r="BZ70" s="944"/>
      <c r="CA70" s="944"/>
      <c r="CB70" s="944"/>
      <c r="CC70" s="944"/>
      <c r="CD70" s="944"/>
      <c r="CE70" s="944"/>
      <c r="CF70" s="944"/>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43"/>
      <c r="DW70" s="944"/>
      <c r="DX70" s="944"/>
      <c r="DY70" s="944"/>
      <c r="DZ70" s="945"/>
      <c r="EA70" s="228"/>
    </row>
    <row r="71" spans="1:131" ht="26.25" customHeight="1" x14ac:dyDescent="0.15">
      <c r="A71" s="236">
        <v>4</v>
      </c>
      <c r="B71" s="972" t="s">
        <v>615</v>
      </c>
      <c r="C71" s="973"/>
      <c r="D71" s="973"/>
      <c r="E71" s="973"/>
      <c r="F71" s="973"/>
      <c r="G71" s="973"/>
      <c r="H71" s="973"/>
      <c r="I71" s="973"/>
      <c r="J71" s="973"/>
      <c r="K71" s="973"/>
      <c r="L71" s="973"/>
      <c r="M71" s="973"/>
      <c r="N71" s="973"/>
      <c r="O71" s="973"/>
      <c r="P71" s="974"/>
      <c r="Q71" s="975">
        <v>292382</v>
      </c>
      <c r="R71" s="969"/>
      <c r="S71" s="969"/>
      <c r="T71" s="969"/>
      <c r="U71" s="969"/>
      <c r="V71" s="969">
        <v>292372</v>
      </c>
      <c r="W71" s="969"/>
      <c r="X71" s="969"/>
      <c r="Y71" s="969"/>
      <c r="Z71" s="969"/>
      <c r="AA71" s="969">
        <v>10</v>
      </c>
      <c r="AB71" s="969"/>
      <c r="AC71" s="969"/>
      <c r="AD71" s="969"/>
      <c r="AE71" s="969"/>
      <c r="AF71" s="969">
        <v>10</v>
      </c>
      <c r="AG71" s="969"/>
      <c r="AH71" s="969"/>
      <c r="AI71" s="969"/>
      <c r="AJ71" s="969"/>
      <c r="AK71" s="969">
        <v>8484</v>
      </c>
      <c r="AL71" s="969"/>
      <c r="AM71" s="969"/>
      <c r="AN71" s="969"/>
      <c r="AO71" s="969"/>
      <c r="AP71" s="979" t="s">
        <v>611</v>
      </c>
      <c r="AQ71" s="977"/>
      <c r="AR71" s="977"/>
      <c r="AS71" s="977"/>
      <c r="AT71" s="978"/>
      <c r="AU71" s="979" t="s">
        <v>611</v>
      </c>
      <c r="AV71" s="977"/>
      <c r="AW71" s="977"/>
      <c r="AX71" s="977"/>
      <c r="AY71" s="978"/>
      <c r="AZ71" s="970"/>
      <c r="BA71" s="970"/>
      <c r="BB71" s="970"/>
      <c r="BC71" s="970"/>
      <c r="BD71" s="971"/>
      <c r="BE71" s="239"/>
      <c r="BF71" s="239"/>
      <c r="BG71" s="239"/>
      <c r="BH71" s="239"/>
      <c r="BI71" s="239"/>
      <c r="BJ71" s="239"/>
      <c r="BK71" s="239"/>
      <c r="BL71" s="239"/>
      <c r="BM71" s="239"/>
      <c r="BN71" s="239"/>
      <c r="BO71" s="239"/>
      <c r="BP71" s="239"/>
      <c r="BQ71" s="236">
        <v>65</v>
      </c>
      <c r="BR71" s="241"/>
      <c r="BS71" s="943"/>
      <c r="BT71" s="944"/>
      <c r="BU71" s="944"/>
      <c r="BV71" s="944"/>
      <c r="BW71" s="944"/>
      <c r="BX71" s="944"/>
      <c r="BY71" s="944"/>
      <c r="BZ71" s="944"/>
      <c r="CA71" s="944"/>
      <c r="CB71" s="944"/>
      <c r="CC71" s="944"/>
      <c r="CD71" s="944"/>
      <c r="CE71" s="944"/>
      <c r="CF71" s="944"/>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43"/>
      <c r="DW71" s="944"/>
      <c r="DX71" s="944"/>
      <c r="DY71" s="944"/>
      <c r="DZ71" s="945"/>
      <c r="EA71" s="228"/>
    </row>
    <row r="72" spans="1:131" ht="26.25" customHeight="1" x14ac:dyDescent="0.15">
      <c r="A72" s="236">
        <v>5</v>
      </c>
      <c r="B72" s="972" t="s">
        <v>616</v>
      </c>
      <c r="C72" s="973"/>
      <c r="D72" s="973"/>
      <c r="E72" s="973"/>
      <c r="F72" s="973"/>
      <c r="G72" s="973"/>
      <c r="H72" s="973"/>
      <c r="I72" s="973"/>
      <c r="J72" s="973"/>
      <c r="K72" s="973"/>
      <c r="L72" s="973"/>
      <c r="M72" s="973"/>
      <c r="N72" s="973"/>
      <c r="O72" s="973"/>
      <c r="P72" s="974"/>
      <c r="Q72" s="975">
        <v>6273</v>
      </c>
      <c r="R72" s="969"/>
      <c r="S72" s="969"/>
      <c r="T72" s="969"/>
      <c r="U72" s="969"/>
      <c r="V72" s="969">
        <v>6106</v>
      </c>
      <c r="W72" s="969"/>
      <c r="X72" s="969"/>
      <c r="Y72" s="969"/>
      <c r="Z72" s="969"/>
      <c r="AA72" s="969">
        <v>167</v>
      </c>
      <c r="AB72" s="969"/>
      <c r="AC72" s="969"/>
      <c r="AD72" s="969"/>
      <c r="AE72" s="969"/>
      <c r="AF72" s="969">
        <v>167</v>
      </c>
      <c r="AG72" s="969"/>
      <c r="AH72" s="969"/>
      <c r="AI72" s="969"/>
      <c r="AJ72" s="969"/>
      <c r="AK72" s="969">
        <v>19</v>
      </c>
      <c r="AL72" s="969"/>
      <c r="AM72" s="969"/>
      <c r="AN72" s="969"/>
      <c r="AO72" s="969"/>
      <c r="AP72" s="979" t="s">
        <v>611</v>
      </c>
      <c r="AQ72" s="977"/>
      <c r="AR72" s="977"/>
      <c r="AS72" s="977"/>
      <c r="AT72" s="978"/>
      <c r="AU72" s="979" t="s">
        <v>611</v>
      </c>
      <c r="AV72" s="977"/>
      <c r="AW72" s="977"/>
      <c r="AX72" s="977"/>
      <c r="AY72" s="978"/>
      <c r="AZ72" s="970"/>
      <c r="BA72" s="970"/>
      <c r="BB72" s="970"/>
      <c r="BC72" s="970"/>
      <c r="BD72" s="971"/>
      <c r="BE72" s="239"/>
      <c r="BF72" s="239"/>
      <c r="BG72" s="239"/>
      <c r="BH72" s="239"/>
      <c r="BI72" s="239"/>
      <c r="BJ72" s="239"/>
      <c r="BK72" s="239"/>
      <c r="BL72" s="239"/>
      <c r="BM72" s="239"/>
      <c r="BN72" s="239"/>
      <c r="BO72" s="239"/>
      <c r="BP72" s="239"/>
      <c r="BQ72" s="236">
        <v>66</v>
      </c>
      <c r="BR72" s="241"/>
      <c r="BS72" s="943"/>
      <c r="BT72" s="944"/>
      <c r="BU72" s="944"/>
      <c r="BV72" s="944"/>
      <c r="BW72" s="944"/>
      <c r="BX72" s="944"/>
      <c r="BY72" s="944"/>
      <c r="BZ72" s="944"/>
      <c r="CA72" s="944"/>
      <c r="CB72" s="944"/>
      <c r="CC72" s="944"/>
      <c r="CD72" s="944"/>
      <c r="CE72" s="944"/>
      <c r="CF72" s="944"/>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43"/>
      <c r="DW72" s="944"/>
      <c r="DX72" s="944"/>
      <c r="DY72" s="944"/>
      <c r="DZ72" s="945"/>
      <c r="EA72" s="228"/>
    </row>
    <row r="73" spans="1:131" ht="26.25" customHeight="1" x14ac:dyDescent="0.15">
      <c r="A73" s="236">
        <v>6</v>
      </c>
      <c r="B73" s="972" t="s">
        <v>617</v>
      </c>
      <c r="C73" s="973"/>
      <c r="D73" s="973"/>
      <c r="E73" s="973"/>
      <c r="F73" s="973"/>
      <c r="G73" s="973"/>
      <c r="H73" s="973"/>
      <c r="I73" s="973"/>
      <c r="J73" s="973"/>
      <c r="K73" s="973"/>
      <c r="L73" s="973"/>
      <c r="M73" s="973"/>
      <c r="N73" s="973"/>
      <c r="O73" s="973"/>
      <c r="P73" s="974"/>
      <c r="Q73" s="975">
        <v>776</v>
      </c>
      <c r="R73" s="969"/>
      <c r="S73" s="969"/>
      <c r="T73" s="969"/>
      <c r="U73" s="969"/>
      <c r="V73" s="969">
        <v>379</v>
      </c>
      <c r="W73" s="969"/>
      <c r="X73" s="969"/>
      <c r="Y73" s="969"/>
      <c r="Z73" s="969"/>
      <c r="AA73" s="969">
        <v>397</v>
      </c>
      <c r="AB73" s="969"/>
      <c r="AC73" s="969"/>
      <c r="AD73" s="969"/>
      <c r="AE73" s="969"/>
      <c r="AF73" s="969">
        <v>397</v>
      </c>
      <c r="AG73" s="969"/>
      <c r="AH73" s="969"/>
      <c r="AI73" s="969"/>
      <c r="AJ73" s="969"/>
      <c r="AK73" s="969" t="s">
        <v>611</v>
      </c>
      <c r="AL73" s="969"/>
      <c r="AM73" s="969"/>
      <c r="AN73" s="969"/>
      <c r="AO73" s="969"/>
      <c r="AP73" s="979" t="s">
        <v>611</v>
      </c>
      <c r="AQ73" s="977"/>
      <c r="AR73" s="977"/>
      <c r="AS73" s="977"/>
      <c r="AT73" s="978"/>
      <c r="AU73" s="979" t="s">
        <v>611</v>
      </c>
      <c r="AV73" s="977"/>
      <c r="AW73" s="977"/>
      <c r="AX73" s="977"/>
      <c r="AY73" s="978"/>
      <c r="AZ73" s="970"/>
      <c r="BA73" s="970"/>
      <c r="BB73" s="970"/>
      <c r="BC73" s="970"/>
      <c r="BD73" s="971"/>
      <c r="BE73" s="239"/>
      <c r="BF73" s="239"/>
      <c r="BG73" s="239"/>
      <c r="BH73" s="239"/>
      <c r="BI73" s="239"/>
      <c r="BJ73" s="239"/>
      <c r="BK73" s="239"/>
      <c r="BL73" s="239"/>
      <c r="BM73" s="239"/>
      <c r="BN73" s="239"/>
      <c r="BO73" s="239"/>
      <c r="BP73" s="239"/>
      <c r="BQ73" s="236">
        <v>67</v>
      </c>
      <c r="BR73" s="241"/>
      <c r="BS73" s="943"/>
      <c r="BT73" s="944"/>
      <c r="BU73" s="944"/>
      <c r="BV73" s="944"/>
      <c r="BW73" s="944"/>
      <c r="BX73" s="944"/>
      <c r="BY73" s="944"/>
      <c r="BZ73" s="944"/>
      <c r="CA73" s="944"/>
      <c r="CB73" s="944"/>
      <c r="CC73" s="944"/>
      <c r="CD73" s="944"/>
      <c r="CE73" s="944"/>
      <c r="CF73" s="944"/>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43"/>
      <c r="DW73" s="944"/>
      <c r="DX73" s="944"/>
      <c r="DY73" s="944"/>
      <c r="DZ73" s="945"/>
      <c r="EA73" s="228"/>
    </row>
    <row r="74" spans="1:131" ht="26.25" customHeight="1" x14ac:dyDescent="0.15">
      <c r="A74" s="236">
        <v>7</v>
      </c>
      <c r="B74" s="972" t="s">
        <v>618</v>
      </c>
      <c r="C74" s="973"/>
      <c r="D74" s="973"/>
      <c r="E74" s="973"/>
      <c r="F74" s="973"/>
      <c r="G74" s="973"/>
      <c r="H74" s="973"/>
      <c r="I74" s="973"/>
      <c r="J74" s="973"/>
      <c r="K74" s="973"/>
      <c r="L74" s="973"/>
      <c r="M74" s="973"/>
      <c r="N74" s="973"/>
      <c r="O74" s="973"/>
      <c r="P74" s="974"/>
      <c r="Q74" s="976">
        <v>241</v>
      </c>
      <c r="R74" s="977"/>
      <c r="S74" s="977"/>
      <c r="T74" s="977"/>
      <c r="U74" s="978"/>
      <c r="V74" s="979">
        <v>230</v>
      </c>
      <c r="W74" s="977"/>
      <c r="X74" s="977"/>
      <c r="Y74" s="977"/>
      <c r="Z74" s="978"/>
      <c r="AA74" s="979">
        <v>11</v>
      </c>
      <c r="AB74" s="977"/>
      <c r="AC74" s="977"/>
      <c r="AD74" s="977"/>
      <c r="AE74" s="978"/>
      <c r="AF74" s="979">
        <v>11</v>
      </c>
      <c r="AG74" s="977"/>
      <c r="AH74" s="977"/>
      <c r="AI74" s="977"/>
      <c r="AJ74" s="978"/>
      <c r="AK74" s="979">
        <v>237</v>
      </c>
      <c r="AL74" s="977"/>
      <c r="AM74" s="977"/>
      <c r="AN74" s="977"/>
      <c r="AO74" s="978"/>
      <c r="AP74" s="979" t="s">
        <v>611</v>
      </c>
      <c r="AQ74" s="977"/>
      <c r="AR74" s="977"/>
      <c r="AS74" s="977"/>
      <c r="AT74" s="978"/>
      <c r="AU74" s="979" t="s">
        <v>611</v>
      </c>
      <c r="AV74" s="977"/>
      <c r="AW74" s="977"/>
      <c r="AX74" s="977"/>
      <c r="AY74" s="978"/>
      <c r="AZ74" s="980"/>
      <c r="BA74" s="973"/>
      <c r="BB74" s="973"/>
      <c r="BC74" s="973"/>
      <c r="BD74" s="981"/>
      <c r="BE74" s="239"/>
      <c r="BF74" s="239"/>
      <c r="BG74" s="239"/>
      <c r="BH74" s="239"/>
      <c r="BI74" s="239"/>
      <c r="BJ74" s="239"/>
      <c r="BK74" s="239"/>
      <c r="BL74" s="239"/>
      <c r="BM74" s="239"/>
      <c r="BN74" s="239"/>
      <c r="BO74" s="239"/>
      <c r="BP74" s="239"/>
      <c r="BQ74" s="236">
        <v>68</v>
      </c>
      <c r="BR74" s="241"/>
      <c r="BS74" s="943"/>
      <c r="BT74" s="944"/>
      <c r="BU74" s="944"/>
      <c r="BV74" s="944"/>
      <c r="BW74" s="944"/>
      <c r="BX74" s="944"/>
      <c r="BY74" s="944"/>
      <c r="BZ74" s="944"/>
      <c r="CA74" s="944"/>
      <c r="CB74" s="944"/>
      <c r="CC74" s="944"/>
      <c r="CD74" s="944"/>
      <c r="CE74" s="944"/>
      <c r="CF74" s="944"/>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43"/>
      <c r="DW74" s="944"/>
      <c r="DX74" s="944"/>
      <c r="DY74" s="944"/>
      <c r="DZ74" s="945"/>
      <c r="EA74" s="228"/>
    </row>
    <row r="75" spans="1:131" ht="26.25" customHeight="1" x14ac:dyDescent="0.15">
      <c r="A75" s="236">
        <v>8</v>
      </c>
      <c r="B75" s="972" t="s">
        <v>619</v>
      </c>
      <c r="C75" s="973"/>
      <c r="D75" s="973"/>
      <c r="E75" s="973"/>
      <c r="F75" s="973"/>
      <c r="G75" s="973"/>
      <c r="H75" s="973"/>
      <c r="I75" s="973"/>
      <c r="J75" s="973"/>
      <c r="K75" s="973"/>
      <c r="L75" s="973"/>
      <c r="M75" s="973"/>
      <c r="N75" s="973"/>
      <c r="O75" s="973"/>
      <c r="P75" s="974"/>
      <c r="Q75" s="976">
        <v>92</v>
      </c>
      <c r="R75" s="977"/>
      <c r="S75" s="977"/>
      <c r="T75" s="977"/>
      <c r="U75" s="978"/>
      <c r="V75" s="979">
        <v>75</v>
      </c>
      <c r="W75" s="977"/>
      <c r="X75" s="977"/>
      <c r="Y75" s="977"/>
      <c r="Z75" s="978"/>
      <c r="AA75" s="979">
        <v>17</v>
      </c>
      <c r="AB75" s="977"/>
      <c r="AC75" s="977"/>
      <c r="AD75" s="977"/>
      <c r="AE75" s="978"/>
      <c r="AF75" s="979">
        <v>17</v>
      </c>
      <c r="AG75" s="977"/>
      <c r="AH75" s="977"/>
      <c r="AI75" s="977"/>
      <c r="AJ75" s="978"/>
      <c r="AK75" s="979">
        <v>20</v>
      </c>
      <c r="AL75" s="977"/>
      <c r="AM75" s="977"/>
      <c r="AN75" s="977"/>
      <c r="AO75" s="978"/>
      <c r="AP75" s="979" t="s">
        <v>611</v>
      </c>
      <c r="AQ75" s="977"/>
      <c r="AR75" s="977"/>
      <c r="AS75" s="977"/>
      <c r="AT75" s="978"/>
      <c r="AU75" s="979" t="s">
        <v>611</v>
      </c>
      <c r="AV75" s="977"/>
      <c r="AW75" s="977"/>
      <c r="AX75" s="977"/>
      <c r="AY75" s="978"/>
      <c r="AZ75" s="980"/>
      <c r="BA75" s="973"/>
      <c r="BB75" s="973"/>
      <c r="BC75" s="973"/>
      <c r="BD75" s="981"/>
      <c r="BE75" s="239"/>
      <c r="BF75" s="239"/>
      <c r="BG75" s="239"/>
      <c r="BH75" s="239"/>
      <c r="BI75" s="239"/>
      <c r="BJ75" s="239"/>
      <c r="BK75" s="239"/>
      <c r="BL75" s="239"/>
      <c r="BM75" s="239"/>
      <c r="BN75" s="239"/>
      <c r="BO75" s="239"/>
      <c r="BP75" s="239"/>
      <c r="BQ75" s="236">
        <v>69</v>
      </c>
      <c r="BR75" s="241"/>
      <c r="BS75" s="943"/>
      <c r="BT75" s="944"/>
      <c r="BU75" s="944"/>
      <c r="BV75" s="944"/>
      <c r="BW75" s="944"/>
      <c r="BX75" s="944"/>
      <c r="BY75" s="944"/>
      <c r="BZ75" s="944"/>
      <c r="CA75" s="944"/>
      <c r="CB75" s="944"/>
      <c r="CC75" s="944"/>
      <c r="CD75" s="944"/>
      <c r="CE75" s="944"/>
      <c r="CF75" s="944"/>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43"/>
      <c r="DW75" s="944"/>
      <c r="DX75" s="944"/>
      <c r="DY75" s="944"/>
      <c r="DZ75" s="945"/>
      <c r="EA75" s="228"/>
    </row>
    <row r="76" spans="1:131" ht="26.25" customHeight="1" x14ac:dyDescent="0.15">
      <c r="A76" s="236">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39"/>
      <c r="BF76" s="239"/>
      <c r="BG76" s="239"/>
      <c r="BH76" s="239"/>
      <c r="BI76" s="239"/>
      <c r="BJ76" s="239"/>
      <c r="BK76" s="239"/>
      <c r="BL76" s="239"/>
      <c r="BM76" s="239"/>
      <c r="BN76" s="239"/>
      <c r="BO76" s="239"/>
      <c r="BP76" s="239"/>
      <c r="BQ76" s="236">
        <v>70</v>
      </c>
      <c r="BR76" s="241"/>
      <c r="BS76" s="943"/>
      <c r="BT76" s="944"/>
      <c r="BU76" s="944"/>
      <c r="BV76" s="944"/>
      <c r="BW76" s="944"/>
      <c r="BX76" s="944"/>
      <c r="BY76" s="944"/>
      <c r="BZ76" s="944"/>
      <c r="CA76" s="944"/>
      <c r="CB76" s="944"/>
      <c r="CC76" s="944"/>
      <c r="CD76" s="944"/>
      <c r="CE76" s="944"/>
      <c r="CF76" s="944"/>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43"/>
      <c r="DW76" s="944"/>
      <c r="DX76" s="944"/>
      <c r="DY76" s="944"/>
      <c r="DZ76" s="945"/>
      <c r="EA76" s="228"/>
    </row>
    <row r="77" spans="1:131" ht="26.25" customHeight="1" x14ac:dyDescent="0.15">
      <c r="A77" s="236">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39"/>
      <c r="BF77" s="239"/>
      <c r="BG77" s="239"/>
      <c r="BH77" s="239"/>
      <c r="BI77" s="239"/>
      <c r="BJ77" s="239"/>
      <c r="BK77" s="239"/>
      <c r="BL77" s="239"/>
      <c r="BM77" s="239"/>
      <c r="BN77" s="239"/>
      <c r="BO77" s="239"/>
      <c r="BP77" s="239"/>
      <c r="BQ77" s="236">
        <v>71</v>
      </c>
      <c r="BR77" s="241"/>
      <c r="BS77" s="943"/>
      <c r="BT77" s="944"/>
      <c r="BU77" s="944"/>
      <c r="BV77" s="944"/>
      <c r="BW77" s="944"/>
      <c r="BX77" s="944"/>
      <c r="BY77" s="944"/>
      <c r="BZ77" s="944"/>
      <c r="CA77" s="944"/>
      <c r="CB77" s="944"/>
      <c r="CC77" s="944"/>
      <c r="CD77" s="944"/>
      <c r="CE77" s="944"/>
      <c r="CF77" s="944"/>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43"/>
      <c r="DW77" s="944"/>
      <c r="DX77" s="944"/>
      <c r="DY77" s="944"/>
      <c r="DZ77" s="945"/>
      <c r="EA77" s="228"/>
    </row>
    <row r="78" spans="1:131" ht="26.25" customHeight="1" x14ac:dyDescent="0.15">
      <c r="A78" s="236">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39"/>
      <c r="BF78" s="239"/>
      <c r="BG78" s="239"/>
      <c r="BH78" s="239"/>
      <c r="BI78" s="239"/>
      <c r="BJ78" s="228"/>
      <c r="BK78" s="228"/>
      <c r="BL78" s="228"/>
      <c r="BM78" s="228"/>
      <c r="BN78" s="228"/>
      <c r="BO78" s="239"/>
      <c r="BP78" s="239"/>
      <c r="BQ78" s="236">
        <v>72</v>
      </c>
      <c r="BR78" s="241"/>
      <c r="BS78" s="943"/>
      <c r="BT78" s="944"/>
      <c r="BU78" s="944"/>
      <c r="BV78" s="944"/>
      <c r="BW78" s="944"/>
      <c r="BX78" s="944"/>
      <c r="BY78" s="944"/>
      <c r="BZ78" s="944"/>
      <c r="CA78" s="944"/>
      <c r="CB78" s="944"/>
      <c r="CC78" s="944"/>
      <c r="CD78" s="944"/>
      <c r="CE78" s="944"/>
      <c r="CF78" s="944"/>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43"/>
      <c r="DW78" s="944"/>
      <c r="DX78" s="944"/>
      <c r="DY78" s="944"/>
      <c r="DZ78" s="945"/>
      <c r="EA78" s="228"/>
    </row>
    <row r="79" spans="1:131" ht="26.25" customHeight="1" x14ac:dyDescent="0.15">
      <c r="A79" s="236">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39"/>
      <c r="BF79" s="239"/>
      <c r="BG79" s="239"/>
      <c r="BH79" s="239"/>
      <c r="BI79" s="239"/>
      <c r="BJ79" s="228"/>
      <c r="BK79" s="228"/>
      <c r="BL79" s="228"/>
      <c r="BM79" s="228"/>
      <c r="BN79" s="228"/>
      <c r="BO79" s="239"/>
      <c r="BP79" s="239"/>
      <c r="BQ79" s="236">
        <v>73</v>
      </c>
      <c r="BR79" s="241"/>
      <c r="BS79" s="943"/>
      <c r="BT79" s="944"/>
      <c r="BU79" s="944"/>
      <c r="BV79" s="944"/>
      <c r="BW79" s="944"/>
      <c r="BX79" s="944"/>
      <c r="BY79" s="944"/>
      <c r="BZ79" s="944"/>
      <c r="CA79" s="944"/>
      <c r="CB79" s="944"/>
      <c r="CC79" s="944"/>
      <c r="CD79" s="944"/>
      <c r="CE79" s="944"/>
      <c r="CF79" s="944"/>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43"/>
      <c r="DW79" s="944"/>
      <c r="DX79" s="944"/>
      <c r="DY79" s="944"/>
      <c r="DZ79" s="945"/>
      <c r="EA79" s="228"/>
    </row>
    <row r="80" spans="1:131" ht="26.25" customHeight="1" x14ac:dyDescent="0.15">
      <c r="A80" s="236">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39"/>
      <c r="BF80" s="239"/>
      <c r="BG80" s="239"/>
      <c r="BH80" s="239"/>
      <c r="BI80" s="239"/>
      <c r="BJ80" s="239"/>
      <c r="BK80" s="239"/>
      <c r="BL80" s="239"/>
      <c r="BM80" s="239"/>
      <c r="BN80" s="239"/>
      <c r="BO80" s="239"/>
      <c r="BP80" s="239"/>
      <c r="BQ80" s="236">
        <v>74</v>
      </c>
      <c r="BR80" s="241"/>
      <c r="BS80" s="943"/>
      <c r="BT80" s="944"/>
      <c r="BU80" s="944"/>
      <c r="BV80" s="944"/>
      <c r="BW80" s="944"/>
      <c r="BX80" s="944"/>
      <c r="BY80" s="944"/>
      <c r="BZ80" s="944"/>
      <c r="CA80" s="944"/>
      <c r="CB80" s="944"/>
      <c r="CC80" s="944"/>
      <c r="CD80" s="944"/>
      <c r="CE80" s="944"/>
      <c r="CF80" s="944"/>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43"/>
      <c r="DW80" s="944"/>
      <c r="DX80" s="944"/>
      <c r="DY80" s="944"/>
      <c r="DZ80" s="945"/>
      <c r="EA80" s="228"/>
    </row>
    <row r="81" spans="1:131" ht="26.25" customHeight="1" x14ac:dyDescent="0.15">
      <c r="A81" s="236">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39"/>
      <c r="BF81" s="239"/>
      <c r="BG81" s="239"/>
      <c r="BH81" s="239"/>
      <c r="BI81" s="239"/>
      <c r="BJ81" s="239"/>
      <c r="BK81" s="239"/>
      <c r="BL81" s="239"/>
      <c r="BM81" s="239"/>
      <c r="BN81" s="239"/>
      <c r="BO81" s="239"/>
      <c r="BP81" s="239"/>
      <c r="BQ81" s="236">
        <v>75</v>
      </c>
      <c r="BR81" s="241"/>
      <c r="BS81" s="943"/>
      <c r="BT81" s="944"/>
      <c r="BU81" s="944"/>
      <c r="BV81" s="944"/>
      <c r="BW81" s="944"/>
      <c r="BX81" s="944"/>
      <c r="BY81" s="944"/>
      <c r="BZ81" s="944"/>
      <c r="CA81" s="944"/>
      <c r="CB81" s="944"/>
      <c r="CC81" s="944"/>
      <c r="CD81" s="944"/>
      <c r="CE81" s="944"/>
      <c r="CF81" s="944"/>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43"/>
      <c r="DW81" s="944"/>
      <c r="DX81" s="944"/>
      <c r="DY81" s="944"/>
      <c r="DZ81" s="945"/>
      <c r="EA81" s="228"/>
    </row>
    <row r="82" spans="1:131" ht="26.25" customHeight="1" x14ac:dyDescent="0.15">
      <c r="A82" s="236">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39"/>
      <c r="BF82" s="239"/>
      <c r="BG82" s="239"/>
      <c r="BH82" s="239"/>
      <c r="BI82" s="239"/>
      <c r="BJ82" s="239"/>
      <c r="BK82" s="239"/>
      <c r="BL82" s="239"/>
      <c r="BM82" s="239"/>
      <c r="BN82" s="239"/>
      <c r="BO82" s="239"/>
      <c r="BP82" s="239"/>
      <c r="BQ82" s="236">
        <v>76</v>
      </c>
      <c r="BR82" s="241"/>
      <c r="BS82" s="943"/>
      <c r="BT82" s="944"/>
      <c r="BU82" s="944"/>
      <c r="BV82" s="944"/>
      <c r="BW82" s="944"/>
      <c r="BX82" s="944"/>
      <c r="BY82" s="944"/>
      <c r="BZ82" s="944"/>
      <c r="CA82" s="944"/>
      <c r="CB82" s="944"/>
      <c r="CC82" s="944"/>
      <c r="CD82" s="944"/>
      <c r="CE82" s="944"/>
      <c r="CF82" s="944"/>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43"/>
      <c r="DW82" s="944"/>
      <c r="DX82" s="944"/>
      <c r="DY82" s="944"/>
      <c r="DZ82" s="945"/>
      <c r="EA82" s="228"/>
    </row>
    <row r="83" spans="1:131" ht="26.25" customHeight="1" x14ac:dyDescent="0.15">
      <c r="A83" s="236">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39"/>
      <c r="BF83" s="239"/>
      <c r="BG83" s="239"/>
      <c r="BH83" s="239"/>
      <c r="BI83" s="239"/>
      <c r="BJ83" s="239"/>
      <c r="BK83" s="239"/>
      <c r="BL83" s="239"/>
      <c r="BM83" s="239"/>
      <c r="BN83" s="239"/>
      <c r="BO83" s="239"/>
      <c r="BP83" s="239"/>
      <c r="BQ83" s="236">
        <v>77</v>
      </c>
      <c r="BR83" s="241"/>
      <c r="BS83" s="943"/>
      <c r="BT83" s="944"/>
      <c r="BU83" s="944"/>
      <c r="BV83" s="944"/>
      <c r="BW83" s="944"/>
      <c r="BX83" s="944"/>
      <c r="BY83" s="944"/>
      <c r="BZ83" s="944"/>
      <c r="CA83" s="944"/>
      <c r="CB83" s="944"/>
      <c r="CC83" s="944"/>
      <c r="CD83" s="944"/>
      <c r="CE83" s="944"/>
      <c r="CF83" s="944"/>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43"/>
      <c r="DW83" s="944"/>
      <c r="DX83" s="944"/>
      <c r="DY83" s="944"/>
      <c r="DZ83" s="945"/>
      <c r="EA83" s="228"/>
    </row>
    <row r="84" spans="1:131" ht="26.25" customHeight="1" x14ac:dyDescent="0.15">
      <c r="A84" s="236">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39"/>
      <c r="BF84" s="239"/>
      <c r="BG84" s="239"/>
      <c r="BH84" s="239"/>
      <c r="BI84" s="239"/>
      <c r="BJ84" s="239"/>
      <c r="BK84" s="239"/>
      <c r="BL84" s="239"/>
      <c r="BM84" s="239"/>
      <c r="BN84" s="239"/>
      <c r="BO84" s="239"/>
      <c r="BP84" s="239"/>
      <c r="BQ84" s="236">
        <v>78</v>
      </c>
      <c r="BR84" s="241"/>
      <c r="BS84" s="943"/>
      <c r="BT84" s="944"/>
      <c r="BU84" s="944"/>
      <c r="BV84" s="944"/>
      <c r="BW84" s="944"/>
      <c r="BX84" s="944"/>
      <c r="BY84" s="944"/>
      <c r="BZ84" s="944"/>
      <c r="CA84" s="944"/>
      <c r="CB84" s="944"/>
      <c r="CC84" s="944"/>
      <c r="CD84" s="944"/>
      <c r="CE84" s="944"/>
      <c r="CF84" s="944"/>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43"/>
      <c r="DW84" s="944"/>
      <c r="DX84" s="944"/>
      <c r="DY84" s="944"/>
      <c r="DZ84" s="945"/>
      <c r="EA84" s="228"/>
    </row>
    <row r="85" spans="1:131" ht="26.25" customHeight="1" x14ac:dyDescent="0.15">
      <c r="A85" s="236">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39"/>
      <c r="BF85" s="239"/>
      <c r="BG85" s="239"/>
      <c r="BH85" s="239"/>
      <c r="BI85" s="239"/>
      <c r="BJ85" s="239"/>
      <c r="BK85" s="239"/>
      <c r="BL85" s="239"/>
      <c r="BM85" s="239"/>
      <c r="BN85" s="239"/>
      <c r="BO85" s="239"/>
      <c r="BP85" s="239"/>
      <c r="BQ85" s="236">
        <v>79</v>
      </c>
      <c r="BR85" s="241"/>
      <c r="BS85" s="943"/>
      <c r="BT85" s="944"/>
      <c r="BU85" s="944"/>
      <c r="BV85" s="944"/>
      <c r="BW85" s="944"/>
      <c r="BX85" s="944"/>
      <c r="BY85" s="944"/>
      <c r="BZ85" s="944"/>
      <c r="CA85" s="944"/>
      <c r="CB85" s="944"/>
      <c r="CC85" s="944"/>
      <c r="CD85" s="944"/>
      <c r="CE85" s="944"/>
      <c r="CF85" s="944"/>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43"/>
      <c r="DW85" s="944"/>
      <c r="DX85" s="944"/>
      <c r="DY85" s="944"/>
      <c r="DZ85" s="945"/>
      <c r="EA85" s="228"/>
    </row>
    <row r="86" spans="1:131" ht="26.25" customHeight="1" x14ac:dyDescent="0.15">
      <c r="A86" s="236">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39"/>
      <c r="BF86" s="239"/>
      <c r="BG86" s="239"/>
      <c r="BH86" s="239"/>
      <c r="BI86" s="239"/>
      <c r="BJ86" s="239"/>
      <c r="BK86" s="239"/>
      <c r="BL86" s="239"/>
      <c r="BM86" s="239"/>
      <c r="BN86" s="239"/>
      <c r="BO86" s="239"/>
      <c r="BP86" s="239"/>
      <c r="BQ86" s="236">
        <v>80</v>
      </c>
      <c r="BR86" s="241"/>
      <c r="BS86" s="943"/>
      <c r="BT86" s="944"/>
      <c r="BU86" s="944"/>
      <c r="BV86" s="944"/>
      <c r="BW86" s="944"/>
      <c r="BX86" s="944"/>
      <c r="BY86" s="944"/>
      <c r="BZ86" s="944"/>
      <c r="CA86" s="944"/>
      <c r="CB86" s="944"/>
      <c r="CC86" s="944"/>
      <c r="CD86" s="944"/>
      <c r="CE86" s="944"/>
      <c r="CF86" s="944"/>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43"/>
      <c r="DW86" s="944"/>
      <c r="DX86" s="944"/>
      <c r="DY86" s="944"/>
      <c r="DZ86" s="945"/>
      <c r="EA86" s="228"/>
    </row>
    <row r="87" spans="1:131" ht="26.25" customHeight="1" x14ac:dyDescent="0.15">
      <c r="A87" s="242">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39"/>
      <c r="BF87" s="239"/>
      <c r="BG87" s="239"/>
      <c r="BH87" s="239"/>
      <c r="BI87" s="239"/>
      <c r="BJ87" s="239"/>
      <c r="BK87" s="239"/>
      <c r="BL87" s="239"/>
      <c r="BM87" s="239"/>
      <c r="BN87" s="239"/>
      <c r="BO87" s="239"/>
      <c r="BP87" s="239"/>
      <c r="BQ87" s="236">
        <v>81</v>
      </c>
      <c r="BR87" s="241"/>
      <c r="BS87" s="943"/>
      <c r="BT87" s="944"/>
      <c r="BU87" s="944"/>
      <c r="BV87" s="944"/>
      <c r="BW87" s="944"/>
      <c r="BX87" s="944"/>
      <c r="BY87" s="944"/>
      <c r="BZ87" s="944"/>
      <c r="CA87" s="944"/>
      <c r="CB87" s="944"/>
      <c r="CC87" s="944"/>
      <c r="CD87" s="944"/>
      <c r="CE87" s="944"/>
      <c r="CF87" s="944"/>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43"/>
      <c r="DW87" s="944"/>
      <c r="DX87" s="944"/>
      <c r="DY87" s="944"/>
      <c r="DZ87" s="945"/>
      <c r="EA87" s="228"/>
    </row>
    <row r="88" spans="1:131" ht="26.25" customHeight="1" thickBot="1" x14ac:dyDescent="0.2">
      <c r="A88" s="238" t="s">
        <v>401</v>
      </c>
      <c r="B88" s="935" t="s">
        <v>435</v>
      </c>
      <c r="C88" s="936"/>
      <c r="D88" s="936"/>
      <c r="E88" s="936"/>
      <c r="F88" s="936"/>
      <c r="G88" s="936"/>
      <c r="H88" s="936"/>
      <c r="I88" s="936"/>
      <c r="J88" s="936"/>
      <c r="K88" s="936"/>
      <c r="L88" s="936"/>
      <c r="M88" s="936"/>
      <c r="N88" s="936"/>
      <c r="O88" s="936"/>
      <c r="P88" s="946"/>
      <c r="Q88" s="960"/>
      <c r="R88" s="961"/>
      <c r="S88" s="961"/>
      <c r="T88" s="961"/>
      <c r="U88" s="961"/>
      <c r="V88" s="961"/>
      <c r="W88" s="961"/>
      <c r="X88" s="961"/>
      <c r="Y88" s="961"/>
      <c r="Z88" s="961"/>
      <c r="AA88" s="961"/>
      <c r="AB88" s="961"/>
      <c r="AC88" s="961"/>
      <c r="AD88" s="961"/>
      <c r="AE88" s="961"/>
      <c r="AF88" s="957">
        <v>4004</v>
      </c>
      <c r="AG88" s="957"/>
      <c r="AH88" s="957"/>
      <c r="AI88" s="957"/>
      <c r="AJ88" s="957"/>
      <c r="AK88" s="961"/>
      <c r="AL88" s="961"/>
      <c r="AM88" s="961"/>
      <c r="AN88" s="961"/>
      <c r="AO88" s="961"/>
      <c r="AP88" s="957">
        <v>17205</v>
      </c>
      <c r="AQ88" s="957"/>
      <c r="AR88" s="957"/>
      <c r="AS88" s="957"/>
      <c r="AT88" s="957"/>
      <c r="AU88" s="957">
        <v>254</v>
      </c>
      <c r="AV88" s="957"/>
      <c r="AW88" s="957"/>
      <c r="AX88" s="957"/>
      <c r="AY88" s="957"/>
      <c r="AZ88" s="958"/>
      <c r="BA88" s="958"/>
      <c r="BB88" s="958"/>
      <c r="BC88" s="958"/>
      <c r="BD88" s="959"/>
      <c r="BE88" s="239"/>
      <c r="BF88" s="239"/>
      <c r="BG88" s="239"/>
      <c r="BH88" s="239"/>
      <c r="BI88" s="239"/>
      <c r="BJ88" s="239"/>
      <c r="BK88" s="239"/>
      <c r="BL88" s="239"/>
      <c r="BM88" s="239"/>
      <c r="BN88" s="239"/>
      <c r="BO88" s="239"/>
      <c r="BP88" s="239"/>
      <c r="BQ88" s="236">
        <v>82</v>
      </c>
      <c r="BR88" s="241"/>
      <c r="BS88" s="943"/>
      <c r="BT88" s="944"/>
      <c r="BU88" s="944"/>
      <c r="BV88" s="944"/>
      <c r="BW88" s="944"/>
      <c r="BX88" s="944"/>
      <c r="BY88" s="944"/>
      <c r="BZ88" s="944"/>
      <c r="CA88" s="944"/>
      <c r="CB88" s="944"/>
      <c r="CC88" s="944"/>
      <c r="CD88" s="944"/>
      <c r="CE88" s="944"/>
      <c r="CF88" s="944"/>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43"/>
      <c r="DW88" s="944"/>
      <c r="DX88" s="944"/>
      <c r="DY88" s="944"/>
      <c r="DZ88" s="945"/>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3"/>
      <c r="BT89" s="944"/>
      <c r="BU89" s="944"/>
      <c r="BV89" s="944"/>
      <c r="BW89" s="944"/>
      <c r="BX89" s="944"/>
      <c r="BY89" s="944"/>
      <c r="BZ89" s="944"/>
      <c r="CA89" s="944"/>
      <c r="CB89" s="944"/>
      <c r="CC89" s="944"/>
      <c r="CD89" s="944"/>
      <c r="CE89" s="944"/>
      <c r="CF89" s="944"/>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43"/>
      <c r="DW89" s="944"/>
      <c r="DX89" s="944"/>
      <c r="DY89" s="944"/>
      <c r="DZ89" s="945"/>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3"/>
      <c r="BT90" s="944"/>
      <c r="BU90" s="944"/>
      <c r="BV90" s="944"/>
      <c r="BW90" s="944"/>
      <c r="BX90" s="944"/>
      <c r="BY90" s="944"/>
      <c r="BZ90" s="944"/>
      <c r="CA90" s="944"/>
      <c r="CB90" s="944"/>
      <c r="CC90" s="944"/>
      <c r="CD90" s="944"/>
      <c r="CE90" s="944"/>
      <c r="CF90" s="944"/>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43"/>
      <c r="DW90" s="944"/>
      <c r="DX90" s="944"/>
      <c r="DY90" s="944"/>
      <c r="DZ90" s="945"/>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3"/>
      <c r="BT91" s="944"/>
      <c r="BU91" s="944"/>
      <c r="BV91" s="944"/>
      <c r="BW91" s="944"/>
      <c r="BX91" s="944"/>
      <c r="BY91" s="944"/>
      <c r="BZ91" s="944"/>
      <c r="CA91" s="944"/>
      <c r="CB91" s="944"/>
      <c r="CC91" s="944"/>
      <c r="CD91" s="944"/>
      <c r="CE91" s="944"/>
      <c r="CF91" s="944"/>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43"/>
      <c r="DW91" s="944"/>
      <c r="DX91" s="944"/>
      <c r="DY91" s="944"/>
      <c r="DZ91" s="945"/>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3"/>
      <c r="BT92" s="944"/>
      <c r="BU92" s="944"/>
      <c r="BV92" s="944"/>
      <c r="BW92" s="944"/>
      <c r="BX92" s="944"/>
      <c r="BY92" s="944"/>
      <c r="BZ92" s="944"/>
      <c r="CA92" s="944"/>
      <c r="CB92" s="944"/>
      <c r="CC92" s="944"/>
      <c r="CD92" s="944"/>
      <c r="CE92" s="944"/>
      <c r="CF92" s="944"/>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43"/>
      <c r="DW92" s="944"/>
      <c r="DX92" s="944"/>
      <c r="DY92" s="944"/>
      <c r="DZ92" s="945"/>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3"/>
      <c r="BT93" s="944"/>
      <c r="BU93" s="944"/>
      <c r="BV93" s="944"/>
      <c r="BW93" s="944"/>
      <c r="BX93" s="944"/>
      <c r="BY93" s="944"/>
      <c r="BZ93" s="944"/>
      <c r="CA93" s="944"/>
      <c r="CB93" s="944"/>
      <c r="CC93" s="944"/>
      <c r="CD93" s="944"/>
      <c r="CE93" s="944"/>
      <c r="CF93" s="944"/>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43"/>
      <c r="DW93" s="944"/>
      <c r="DX93" s="944"/>
      <c r="DY93" s="944"/>
      <c r="DZ93" s="945"/>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3"/>
      <c r="BT94" s="944"/>
      <c r="BU94" s="944"/>
      <c r="BV94" s="944"/>
      <c r="BW94" s="944"/>
      <c r="BX94" s="944"/>
      <c r="BY94" s="944"/>
      <c r="BZ94" s="944"/>
      <c r="CA94" s="944"/>
      <c r="CB94" s="944"/>
      <c r="CC94" s="944"/>
      <c r="CD94" s="944"/>
      <c r="CE94" s="944"/>
      <c r="CF94" s="944"/>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43"/>
      <c r="DW94" s="944"/>
      <c r="DX94" s="944"/>
      <c r="DY94" s="944"/>
      <c r="DZ94" s="945"/>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3"/>
      <c r="BT95" s="944"/>
      <c r="BU95" s="944"/>
      <c r="BV95" s="944"/>
      <c r="BW95" s="944"/>
      <c r="BX95" s="944"/>
      <c r="BY95" s="944"/>
      <c r="BZ95" s="944"/>
      <c r="CA95" s="944"/>
      <c r="CB95" s="944"/>
      <c r="CC95" s="944"/>
      <c r="CD95" s="944"/>
      <c r="CE95" s="944"/>
      <c r="CF95" s="944"/>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43"/>
      <c r="DW95" s="944"/>
      <c r="DX95" s="944"/>
      <c r="DY95" s="944"/>
      <c r="DZ95" s="945"/>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3"/>
      <c r="BT96" s="944"/>
      <c r="BU96" s="944"/>
      <c r="BV96" s="944"/>
      <c r="BW96" s="944"/>
      <c r="BX96" s="944"/>
      <c r="BY96" s="944"/>
      <c r="BZ96" s="944"/>
      <c r="CA96" s="944"/>
      <c r="CB96" s="944"/>
      <c r="CC96" s="944"/>
      <c r="CD96" s="944"/>
      <c r="CE96" s="944"/>
      <c r="CF96" s="944"/>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43"/>
      <c r="DW96" s="944"/>
      <c r="DX96" s="944"/>
      <c r="DY96" s="944"/>
      <c r="DZ96" s="945"/>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3"/>
      <c r="BT97" s="944"/>
      <c r="BU97" s="944"/>
      <c r="BV97" s="944"/>
      <c r="BW97" s="944"/>
      <c r="BX97" s="944"/>
      <c r="BY97" s="944"/>
      <c r="BZ97" s="944"/>
      <c r="CA97" s="944"/>
      <c r="CB97" s="944"/>
      <c r="CC97" s="944"/>
      <c r="CD97" s="944"/>
      <c r="CE97" s="944"/>
      <c r="CF97" s="944"/>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43"/>
      <c r="DW97" s="944"/>
      <c r="DX97" s="944"/>
      <c r="DY97" s="944"/>
      <c r="DZ97" s="945"/>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3"/>
      <c r="BT98" s="944"/>
      <c r="BU98" s="944"/>
      <c r="BV98" s="944"/>
      <c r="BW98" s="944"/>
      <c r="BX98" s="944"/>
      <c r="BY98" s="944"/>
      <c r="BZ98" s="944"/>
      <c r="CA98" s="944"/>
      <c r="CB98" s="944"/>
      <c r="CC98" s="944"/>
      <c r="CD98" s="944"/>
      <c r="CE98" s="944"/>
      <c r="CF98" s="944"/>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43"/>
      <c r="DW98" s="944"/>
      <c r="DX98" s="944"/>
      <c r="DY98" s="944"/>
      <c r="DZ98" s="945"/>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3"/>
      <c r="BT99" s="944"/>
      <c r="BU99" s="944"/>
      <c r="BV99" s="944"/>
      <c r="BW99" s="944"/>
      <c r="BX99" s="944"/>
      <c r="BY99" s="944"/>
      <c r="BZ99" s="944"/>
      <c r="CA99" s="944"/>
      <c r="CB99" s="944"/>
      <c r="CC99" s="944"/>
      <c r="CD99" s="944"/>
      <c r="CE99" s="944"/>
      <c r="CF99" s="944"/>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43"/>
      <c r="DW99" s="944"/>
      <c r="DX99" s="944"/>
      <c r="DY99" s="944"/>
      <c r="DZ99" s="945"/>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3"/>
      <c r="BT100" s="944"/>
      <c r="BU100" s="944"/>
      <c r="BV100" s="944"/>
      <c r="BW100" s="944"/>
      <c r="BX100" s="944"/>
      <c r="BY100" s="944"/>
      <c r="BZ100" s="944"/>
      <c r="CA100" s="944"/>
      <c r="CB100" s="944"/>
      <c r="CC100" s="944"/>
      <c r="CD100" s="944"/>
      <c r="CE100" s="944"/>
      <c r="CF100" s="944"/>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43"/>
      <c r="DW100" s="944"/>
      <c r="DX100" s="944"/>
      <c r="DY100" s="944"/>
      <c r="DZ100" s="945"/>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3"/>
      <c r="BT101" s="944"/>
      <c r="BU101" s="944"/>
      <c r="BV101" s="944"/>
      <c r="BW101" s="944"/>
      <c r="BX101" s="944"/>
      <c r="BY101" s="944"/>
      <c r="BZ101" s="944"/>
      <c r="CA101" s="944"/>
      <c r="CB101" s="944"/>
      <c r="CC101" s="944"/>
      <c r="CD101" s="944"/>
      <c r="CE101" s="944"/>
      <c r="CF101" s="944"/>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43"/>
      <c r="DW101" s="944"/>
      <c r="DX101" s="944"/>
      <c r="DY101" s="944"/>
      <c r="DZ101" s="945"/>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401</v>
      </c>
      <c r="BR102" s="935" t="s">
        <v>436</v>
      </c>
      <c r="BS102" s="936"/>
      <c r="BT102" s="936"/>
      <c r="BU102" s="936"/>
      <c r="BV102" s="936"/>
      <c r="BW102" s="936"/>
      <c r="BX102" s="936"/>
      <c r="BY102" s="936"/>
      <c r="BZ102" s="936"/>
      <c r="CA102" s="936"/>
      <c r="CB102" s="936"/>
      <c r="CC102" s="936"/>
      <c r="CD102" s="936"/>
      <c r="CE102" s="936"/>
      <c r="CF102" s="936"/>
      <c r="CG102" s="946"/>
      <c r="CH102" s="947"/>
      <c r="CI102" s="948"/>
      <c r="CJ102" s="948"/>
      <c r="CK102" s="948"/>
      <c r="CL102" s="949"/>
      <c r="CM102" s="947"/>
      <c r="CN102" s="948"/>
      <c r="CO102" s="948"/>
      <c r="CP102" s="948"/>
      <c r="CQ102" s="949"/>
      <c r="CR102" s="950">
        <v>100</v>
      </c>
      <c r="CS102" s="951"/>
      <c r="CT102" s="951"/>
      <c r="CU102" s="951"/>
      <c r="CV102" s="952"/>
      <c r="CW102" s="950">
        <v>2</v>
      </c>
      <c r="CX102" s="951"/>
      <c r="CY102" s="951"/>
      <c r="CZ102" s="951"/>
      <c r="DA102" s="952"/>
      <c r="DB102" s="950" t="s">
        <v>622</v>
      </c>
      <c r="DC102" s="951"/>
      <c r="DD102" s="951"/>
      <c r="DE102" s="951"/>
      <c r="DF102" s="952"/>
      <c r="DG102" s="950" t="s">
        <v>622</v>
      </c>
      <c r="DH102" s="951"/>
      <c r="DI102" s="951"/>
      <c r="DJ102" s="951"/>
      <c r="DK102" s="952"/>
      <c r="DL102" s="950" t="s">
        <v>622</v>
      </c>
      <c r="DM102" s="951"/>
      <c r="DN102" s="951"/>
      <c r="DO102" s="951"/>
      <c r="DP102" s="952"/>
      <c r="DQ102" s="950" t="s">
        <v>622</v>
      </c>
      <c r="DR102" s="951"/>
      <c r="DS102" s="951"/>
      <c r="DT102" s="951"/>
      <c r="DU102" s="952"/>
      <c r="DV102" s="935"/>
      <c r="DW102" s="936"/>
      <c r="DX102" s="936"/>
      <c r="DY102" s="936"/>
      <c r="DZ102" s="937"/>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38" t="s">
        <v>437</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39" t="s">
        <v>438</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439</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440</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40" t="s">
        <v>441</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442</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8" customFormat="1" ht="26.25" customHeight="1" x14ac:dyDescent="0.15">
      <c r="A109" s="893" t="s">
        <v>443</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444</v>
      </c>
      <c r="AB109" s="894"/>
      <c r="AC109" s="894"/>
      <c r="AD109" s="894"/>
      <c r="AE109" s="895"/>
      <c r="AF109" s="896" t="s">
        <v>445</v>
      </c>
      <c r="AG109" s="894"/>
      <c r="AH109" s="894"/>
      <c r="AI109" s="894"/>
      <c r="AJ109" s="895"/>
      <c r="AK109" s="896" t="s">
        <v>313</v>
      </c>
      <c r="AL109" s="894"/>
      <c r="AM109" s="894"/>
      <c r="AN109" s="894"/>
      <c r="AO109" s="895"/>
      <c r="AP109" s="896" t="s">
        <v>446</v>
      </c>
      <c r="AQ109" s="894"/>
      <c r="AR109" s="894"/>
      <c r="AS109" s="894"/>
      <c r="AT109" s="927"/>
      <c r="AU109" s="893" t="s">
        <v>443</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444</v>
      </c>
      <c r="BR109" s="894"/>
      <c r="BS109" s="894"/>
      <c r="BT109" s="894"/>
      <c r="BU109" s="895"/>
      <c r="BV109" s="896" t="s">
        <v>445</v>
      </c>
      <c r="BW109" s="894"/>
      <c r="BX109" s="894"/>
      <c r="BY109" s="894"/>
      <c r="BZ109" s="895"/>
      <c r="CA109" s="896" t="s">
        <v>313</v>
      </c>
      <c r="CB109" s="894"/>
      <c r="CC109" s="894"/>
      <c r="CD109" s="894"/>
      <c r="CE109" s="895"/>
      <c r="CF109" s="934" t="s">
        <v>446</v>
      </c>
      <c r="CG109" s="934"/>
      <c r="CH109" s="934"/>
      <c r="CI109" s="934"/>
      <c r="CJ109" s="934"/>
      <c r="CK109" s="896" t="s">
        <v>447</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444</v>
      </c>
      <c r="DH109" s="894"/>
      <c r="DI109" s="894"/>
      <c r="DJ109" s="894"/>
      <c r="DK109" s="895"/>
      <c r="DL109" s="896" t="s">
        <v>445</v>
      </c>
      <c r="DM109" s="894"/>
      <c r="DN109" s="894"/>
      <c r="DO109" s="894"/>
      <c r="DP109" s="895"/>
      <c r="DQ109" s="896" t="s">
        <v>313</v>
      </c>
      <c r="DR109" s="894"/>
      <c r="DS109" s="894"/>
      <c r="DT109" s="894"/>
      <c r="DU109" s="895"/>
      <c r="DV109" s="896" t="s">
        <v>446</v>
      </c>
      <c r="DW109" s="894"/>
      <c r="DX109" s="894"/>
      <c r="DY109" s="894"/>
      <c r="DZ109" s="927"/>
    </row>
    <row r="110" spans="1:131" s="228" customFormat="1" ht="26.25" customHeight="1" x14ac:dyDescent="0.15">
      <c r="A110" s="805" t="s">
        <v>448</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6">
        <v>3547084</v>
      </c>
      <c r="AB110" s="887"/>
      <c r="AC110" s="887"/>
      <c r="AD110" s="887"/>
      <c r="AE110" s="888"/>
      <c r="AF110" s="889">
        <v>3844108</v>
      </c>
      <c r="AG110" s="887"/>
      <c r="AH110" s="887"/>
      <c r="AI110" s="887"/>
      <c r="AJ110" s="888"/>
      <c r="AK110" s="889">
        <v>3986569</v>
      </c>
      <c r="AL110" s="887"/>
      <c r="AM110" s="887"/>
      <c r="AN110" s="887"/>
      <c r="AO110" s="888"/>
      <c r="AP110" s="890">
        <v>37.4</v>
      </c>
      <c r="AQ110" s="891"/>
      <c r="AR110" s="891"/>
      <c r="AS110" s="891"/>
      <c r="AT110" s="892"/>
      <c r="AU110" s="928" t="s">
        <v>75</v>
      </c>
      <c r="AV110" s="929"/>
      <c r="AW110" s="929"/>
      <c r="AX110" s="929"/>
      <c r="AY110" s="929"/>
      <c r="AZ110" s="858" t="s">
        <v>449</v>
      </c>
      <c r="BA110" s="806"/>
      <c r="BB110" s="806"/>
      <c r="BC110" s="806"/>
      <c r="BD110" s="806"/>
      <c r="BE110" s="806"/>
      <c r="BF110" s="806"/>
      <c r="BG110" s="806"/>
      <c r="BH110" s="806"/>
      <c r="BI110" s="806"/>
      <c r="BJ110" s="806"/>
      <c r="BK110" s="806"/>
      <c r="BL110" s="806"/>
      <c r="BM110" s="806"/>
      <c r="BN110" s="806"/>
      <c r="BO110" s="806"/>
      <c r="BP110" s="807"/>
      <c r="BQ110" s="859">
        <v>32544175</v>
      </c>
      <c r="BR110" s="840"/>
      <c r="BS110" s="840"/>
      <c r="BT110" s="840"/>
      <c r="BU110" s="840"/>
      <c r="BV110" s="840">
        <v>32310054</v>
      </c>
      <c r="BW110" s="840"/>
      <c r="BX110" s="840"/>
      <c r="BY110" s="840"/>
      <c r="BZ110" s="840"/>
      <c r="CA110" s="840">
        <v>31324263</v>
      </c>
      <c r="CB110" s="840"/>
      <c r="CC110" s="840"/>
      <c r="CD110" s="840"/>
      <c r="CE110" s="840"/>
      <c r="CF110" s="864">
        <v>294.2</v>
      </c>
      <c r="CG110" s="865"/>
      <c r="CH110" s="865"/>
      <c r="CI110" s="865"/>
      <c r="CJ110" s="865"/>
      <c r="CK110" s="924" t="s">
        <v>450</v>
      </c>
      <c r="CL110" s="817"/>
      <c r="CM110" s="858" t="s">
        <v>451</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59" t="s">
        <v>452</v>
      </c>
      <c r="DH110" s="840"/>
      <c r="DI110" s="840"/>
      <c r="DJ110" s="840"/>
      <c r="DK110" s="840"/>
      <c r="DL110" s="840" t="s">
        <v>452</v>
      </c>
      <c r="DM110" s="840"/>
      <c r="DN110" s="840"/>
      <c r="DO110" s="840"/>
      <c r="DP110" s="840"/>
      <c r="DQ110" s="840" t="s">
        <v>453</v>
      </c>
      <c r="DR110" s="840"/>
      <c r="DS110" s="840"/>
      <c r="DT110" s="840"/>
      <c r="DU110" s="840"/>
      <c r="DV110" s="841" t="s">
        <v>396</v>
      </c>
      <c r="DW110" s="841"/>
      <c r="DX110" s="841"/>
      <c r="DY110" s="841"/>
      <c r="DZ110" s="842"/>
    </row>
    <row r="111" spans="1:131" s="228" customFormat="1" ht="26.25" customHeight="1" x14ac:dyDescent="0.15">
      <c r="A111" s="772" t="s">
        <v>454</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6" t="s">
        <v>396</v>
      </c>
      <c r="AB111" s="917"/>
      <c r="AC111" s="917"/>
      <c r="AD111" s="917"/>
      <c r="AE111" s="918"/>
      <c r="AF111" s="919" t="s">
        <v>452</v>
      </c>
      <c r="AG111" s="917"/>
      <c r="AH111" s="917"/>
      <c r="AI111" s="917"/>
      <c r="AJ111" s="918"/>
      <c r="AK111" s="919" t="s">
        <v>452</v>
      </c>
      <c r="AL111" s="917"/>
      <c r="AM111" s="917"/>
      <c r="AN111" s="917"/>
      <c r="AO111" s="918"/>
      <c r="AP111" s="920" t="s">
        <v>396</v>
      </c>
      <c r="AQ111" s="921"/>
      <c r="AR111" s="921"/>
      <c r="AS111" s="921"/>
      <c r="AT111" s="922"/>
      <c r="AU111" s="930"/>
      <c r="AV111" s="931"/>
      <c r="AW111" s="931"/>
      <c r="AX111" s="931"/>
      <c r="AY111" s="931"/>
      <c r="AZ111" s="813" t="s">
        <v>455</v>
      </c>
      <c r="BA111" s="750"/>
      <c r="BB111" s="750"/>
      <c r="BC111" s="750"/>
      <c r="BD111" s="750"/>
      <c r="BE111" s="750"/>
      <c r="BF111" s="750"/>
      <c r="BG111" s="750"/>
      <c r="BH111" s="750"/>
      <c r="BI111" s="750"/>
      <c r="BJ111" s="750"/>
      <c r="BK111" s="750"/>
      <c r="BL111" s="750"/>
      <c r="BM111" s="750"/>
      <c r="BN111" s="750"/>
      <c r="BO111" s="750"/>
      <c r="BP111" s="751"/>
      <c r="BQ111" s="814">
        <v>23611</v>
      </c>
      <c r="BR111" s="815"/>
      <c r="BS111" s="815"/>
      <c r="BT111" s="815"/>
      <c r="BU111" s="815"/>
      <c r="BV111" s="815">
        <v>34359</v>
      </c>
      <c r="BW111" s="815"/>
      <c r="BX111" s="815"/>
      <c r="BY111" s="815"/>
      <c r="BZ111" s="815"/>
      <c r="CA111" s="815">
        <v>43021</v>
      </c>
      <c r="CB111" s="815"/>
      <c r="CC111" s="815"/>
      <c r="CD111" s="815"/>
      <c r="CE111" s="815"/>
      <c r="CF111" s="873">
        <v>0.4</v>
      </c>
      <c r="CG111" s="874"/>
      <c r="CH111" s="874"/>
      <c r="CI111" s="874"/>
      <c r="CJ111" s="874"/>
      <c r="CK111" s="925"/>
      <c r="CL111" s="819"/>
      <c r="CM111" s="813" t="s">
        <v>456</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814" t="s">
        <v>452</v>
      </c>
      <c r="DH111" s="815"/>
      <c r="DI111" s="815"/>
      <c r="DJ111" s="815"/>
      <c r="DK111" s="815"/>
      <c r="DL111" s="815" t="s">
        <v>396</v>
      </c>
      <c r="DM111" s="815"/>
      <c r="DN111" s="815"/>
      <c r="DO111" s="815"/>
      <c r="DP111" s="815"/>
      <c r="DQ111" s="815" t="s">
        <v>396</v>
      </c>
      <c r="DR111" s="815"/>
      <c r="DS111" s="815"/>
      <c r="DT111" s="815"/>
      <c r="DU111" s="815"/>
      <c r="DV111" s="792" t="s">
        <v>396</v>
      </c>
      <c r="DW111" s="792"/>
      <c r="DX111" s="792"/>
      <c r="DY111" s="792"/>
      <c r="DZ111" s="793"/>
    </row>
    <row r="112" spans="1:131" s="228" customFormat="1" ht="26.25" customHeight="1" x14ac:dyDescent="0.15">
      <c r="A112" s="910" t="s">
        <v>457</v>
      </c>
      <c r="B112" s="911"/>
      <c r="C112" s="750" t="s">
        <v>458</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t="s">
        <v>396</v>
      </c>
      <c r="AB112" s="778"/>
      <c r="AC112" s="778"/>
      <c r="AD112" s="778"/>
      <c r="AE112" s="779"/>
      <c r="AF112" s="780" t="s">
        <v>396</v>
      </c>
      <c r="AG112" s="778"/>
      <c r="AH112" s="778"/>
      <c r="AI112" s="778"/>
      <c r="AJ112" s="779"/>
      <c r="AK112" s="780" t="s">
        <v>396</v>
      </c>
      <c r="AL112" s="778"/>
      <c r="AM112" s="778"/>
      <c r="AN112" s="778"/>
      <c r="AO112" s="779"/>
      <c r="AP112" s="822" t="s">
        <v>396</v>
      </c>
      <c r="AQ112" s="823"/>
      <c r="AR112" s="823"/>
      <c r="AS112" s="823"/>
      <c r="AT112" s="824"/>
      <c r="AU112" s="930"/>
      <c r="AV112" s="931"/>
      <c r="AW112" s="931"/>
      <c r="AX112" s="931"/>
      <c r="AY112" s="931"/>
      <c r="AZ112" s="813" t="s">
        <v>459</v>
      </c>
      <c r="BA112" s="750"/>
      <c r="BB112" s="750"/>
      <c r="BC112" s="750"/>
      <c r="BD112" s="750"/>
      <c r="BE112" s="750"/>
      <c r="BF112" s="750"/>
      <c r="BG112" s="750"/>
      <c r="BH112" s="750"/>
      <c r="BI112" s="750"/>
      <c r="BJ112" s="750"/>
      <c r="BK112" s="750"/>
      <c r="BL112" s="750"/>
      <c r="BM112" s="750"/>
      <c r="BN112" s="750"/>
      <c r="BO112" s="750"/>
      <c r="BP112" s="751"/>
      <c r="BQ112" s="814">
        <v>8493262</v>
      </c>
      <c r="BR112" s="815"/>
      <c r="BS112" s="815"/>
      <c r="BT112" s="815"/>
      <c r="BU112" s="815"/>
      <c r="BV112" s="815">
        <v>9016223</v>
      </c>
      <c r="BW112" s="815"/>
      <c r="BX112" s="815"/>
      <c r="BY112" s="815"/>
      <c r="BZ112" s="815"/>
      <c r="CA112" s="815">
        <v>6991156</v>
      </c>
      <c r="CB112" s="815"/>
      <c r="CC112" s="815"/>
      <c r="CD112" s="815"/>
      <c r="CE112" s="815"/>
      <c r="CF112" s="873">
        <v>65.7</v>
      </c>
      <c r="CG112" s="874"/>
      <c r="CH112" s="874"/>
      <c r="CI112" s="874"/>
      <c r="CJ112" s="874"/>
      <c r="CK112" s="925"/>
      <c r="CL112" s="819"/>
      <c r="CM112" s="813" t="s">
        <v>460</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814" t="s">
        <v>396</v>
      </c>
      <c r="DH112" s="815"/>
      <c r="DI112" s="815"/>
      <c r="DJ112" s="815"/>
      <c r="DK112" s="815"/>
      <c r="DL112" s="815" t="s">
        <v>396</v>
      </c>
      <c r="DM112" s="815"/>
      <c r="DN112" s="815"/>
      <c r="DO112" s="815"/>
      <c r="DP112" s="815"/>
      <c r="DQ112" s="815" t="s">
        <v>396</v>
      </c>
      <c r="DR112" s="815"/>
      <c r="DS112" s="815"/>
      <c r="DT112" s="815"/>
      <c r="DU112" s="815"/>
      <c r="DV112" s="792" t="s">
        <v>396</v>
      </c>
      <c r="DW112" s="792"/>
      <c r="DX112" s="792"/>
      <c r="DY112" s="792"/>
      <c r="DZ112" s="793"/>
    </row>
    <row r="113" spans="1:130" s="228" customFormat="1" ht="26.25" customHeight="1" x14ac:dyDescent="0.15">
      <c r="A113" s="912"/>
      <c r="B113" s="913"/>
      <c r="C113" s="750" t="s">
        <v>461</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6">
        <v>850572</v>
      </c>
      <c r="AB113" s="917"/>
      <c r="AC113" s="917"/>
      <c r="AD113" s="917"/>
      <c r="AE113" s="918"/>
      <c r="AF113" s="919">
        <v>671656</v>
      </c>
      <c r="AG113" s="917"/>
      <c r="AH113" s="917"/>
      <c r="AI113" s="917"/>
      <c r="AJ113" s="918"/>
      <c r="AK113" s="919">
        <v>738481</v>
      </c>
      <c r="AL113" s="917"/>
      <c r="AM113" s="917"/>
      <c r="AN113" s="917"/>
      <c r="AO113" s="918"/>
      <c r="AP113" s="920">
        <v>6.9</v>
      </c>
      <c r="AQ113" s="921"/>
      <c r="AR113" s="921"/>
      <c r="AS113" s="921"/>
      <c r="AT113" s="922"/>
      <c r="AU113" s="930"/>
      <c r="AV113" s="931"/>
      <c r="AW113" s="931"/>
      <c r="AX113" s="931"/>
      <c r="AY113" s="931"/>
      <c r="AZ113" s="813" t="s">
        <v>462</v>
      </c>
      <c r="BA113" s="750"/>
      <c r="BB113" s="750"/>
      <c r="BC113" s="750"/>
      <c r="BD113" s="750"/>
      <c r="BE113" s="750"/>
      <c r="BF113" s="750"/>
      <c r="BG113" s="750"/>
      <c r="BH113" s="750"/>
      <c r="BI113" s="750"/>
      <c r="BJ113" s="750"/>
      <c r="BK113" s="750"/>
      <c r="BL113" s="750"/>
      <c r="BM113" s="750"/>
      <c r="BN113" s="750"/>
      <c r="BO113" s="750"/>
      <c r="BP113" s="751"/>
      <c r="BQ113" s="814">
        <v>303995</v>
      </c>
      <c r="BR113" s="815"/>
      <c r="BS113" s="815"/>
      <c r="BT113" s="815"/>
      <c r="BU113" s="815"/>
      <c r="BV113" s="815">
        <v>279090</v>
      </c>
      <c r="BW113" s="815"/>
      <c r="BX113" s="815"/>
      <c r="BY113" s="815"/>
      <c r="BZ113" s="815"/>
      <c r="CA113" s="815">
        <v>253995</v>
      </c>
      <c r="CB113" s="815"/>
      <c r="CC113" s="815"/>
      <c r="CD113" s="815"/>
      <c r="CE113" s="815"/>
      <c r="CF113" s="873">
        <v>2.4</v>
      </c>
      <c r="CG113" s="874"/>
      <c r="CH113" s="874"/>
      <c r="CI113" s="874"/>
      <c r="CJ113" s="874"/>
      <c r="CK113" s="925"/>
      <c r="CL113" s="819"/>
      <c r="CM113" s="813" t="s">
        <v>463</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396</v>
      </c>
      <c r="DH113" s="778"/>
      <c r="DI113" s="778"/>
      <c r="DJ113" s="778"/>
      <c r="DK113" s="779"/>
      <c r="DL113" s="780" t="s">
        <v>464</v>
      </c>
      <c r="DM113" s="778"/>
      <c r="DN113" s="778"/>
      <c r="DO113" s="778"/>
      <c r="DP113" s="779"/>
      <c r="DQ113" s="780" t="s">
        <v>396</v>
      </c>
      <c r="DR113" s="778"/>
      <c r="DS113" s="778"/>
      <c r="DT113" s="778"/>
      <c r="DU113" s="779"/>
      <c r="DV113" s="822" t="s">
        <v>465</v>
      </c>
      <c r="DW113" s="823"/>
      <c r="DX113" s="823"/>
      <c r="DY113" s="823"/>
      <c r="DZ113" s="824"/>
    </row>
    <row r="114" spans="1:130" s="228" customFormat="1" ht="26.25" customHeight="1" x14ac:dyDescent="0.15">
      <c r="A114" s="912"/>
      <c r="B114" s="913"/>
      <c r="C114" s="750" t="s">
        <v>466</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21083</v>
      </c>
      <c r="AB114" s="778"/>
      <c r="AC114" s="778"/>
      <c r="AD114" s="778"/>
      <c r="AE114" s="779"/>
      <c r="AF114" s="780">
        <v>29377</v>
      </c>
      <c r="AG114" s="778"/>
      <c r="AH114" s="778"/>
      <c r="AI114" s="778"/>
      <c r="AJ114" s="779"/>
      <c r="AK114" s="780">
        <v>29376</v>
      </c>
      <c r="AL114" s="778"/>
      <c r="AM114" s="778"/>
      <c r="AN114" s="778"/>
      <c r="AO114" s="779"/>
      <c r="AP114" s="822">
        <v>0.3</v>
      </c>
      <c r="AQ114" s="823"/>
      <c r="AR114" s="823"/>
      <c r="AS114" s="823"/>
      <c r="AT114" s="824"/>
      <c r="AU114" s="930"/>
      <c r="AV114" s="931"/>
      <c r="AW114" s="931"/>
      <c r="AX114" s="931"/>
      <c r="AY114" s="931"/>
      <c r="AZ114" s="813" t="s">
        <v>467</v>
      </c>
      <c r="BA114" s="750"/>
      <c r="BB114" s="750"/>
      <c r="BC114" s="750"/>
      <c r="BD114" s="750"/>
      <c r="BE114" s="750"/>
      <c r="BF114" s="750"/>
      <c r="BG114" s="750"/>
      <c r="BH114" s="750"/>
      <c r="BI114" s="750"/>
      <c r="BJ114" s="750"/>
      <c r="BK114" s="750"/>
      <c r="BL114" s="750"/>
      <c r="BM114" s="750"/>
      <c r="BN114" s="750"/>
      <c r="BO114" s="750"/>
      <c r="BP114" s="751"/>
      <c r="BQ114" s="814">
        <v>4103082</v>
      </c>
      <c r="BR114" s="815"/>
      <c r="BS114" s="815"/>
      <c r="BT114" s="815"/>
      <c r="BU114" s="815"/>
      <c r="BV114" s="815">
        <v>4112682</v>
      </c>
      <c r="BW114" s="815"/>
      <c r="BX114" s="815"/>
      <c r="BY114" s="815"/>
      <c r="BZ114" s="815"/>
      <c r="CA114" s="815">
        <v>3955452</v>
      </c>
      <c r="CB114" s="815"/>
      <c r="CC114" s="815"/>
      <c r="CD114" s="815"/>
      <c r="CE114" s="815"/>
      <c r="CF114" s="873">
        <v>37.200000000000003</v>
      </c>
      <c r="CG114" s="874"/>
      <c r="CH114" s="874"/>
      <c r="CI114" s="874"/>
      <c r="CJ114" s="874"/>
      <c r="CK114" s="925"/>
      <c r="CL114" s="819"/>
      <c r="CM114" s="813" t="s">
        <v>468</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465</v>
      </c>
      <c r="DH114" s="778"/>
      <c r="DI114" s="778"/>
      <c r="DJ114" s="778"/>
      <c r="DK114" s="779"/>
      <c r="DL114" s="780" t="s">
        <v>396</v>
      </c>
      <c r="DM114" s="778"/>
      <c r="DN114" s="778"/>
      <c r="DO114" s="778"/>
      <c r="DP114" s="779"/>
      <c r="DQ114" s="780" t="s">
        <v>464</v>
      </c>
      <c r="DR114" s="778"/>
      <c r="DS114" s="778"/>
      <c r="DT114" s="778"/>
      <c r="DU114" s="779"/>
      <c r="DV114" s="822" t="s">
        <v>396</v>
      </c>
      <c r="DW114" s="823"/>
      <c r="DX114" s="823"/>
      <c r="DY114" s="823"/>
      <c r="DZ114" s="824"/>
    </row>
    <row r="115" spans="1:130" s="228" customFormat="1" ht="26.25" customHeight="1" x14ac:dyDescent="0.15">
      <c r="A115" s="912"/>
      <c r="B115" s="913"/>
      <c r="C115" s="750" t="s">
        <v>469</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6">
        <v>13462</v>
      </c>
      <c r="AB115" s="917"/>
      <c r="AC115" s="917"/>
      <c r="AD115" s="917"/>
      <c r="AE115" s="918"/>
      <c r="AF115" s="919">
        <v>16443</v>
      </c>
      <c r="AG115" s="917"/>
      <c r="AH115" s="917"/>
      <c r="AI115" s="917"/>
      <c r="AJ115" s="918"/>
      <c r="AK115" s="919">
        <v>9662</v>
      </c>
      <c r="AL115" s="917"/>
      <c r="AM115" s="917"/>
      <c r="AN115" s="917"/>
      <c r="AO115" s="918"/>
      <c r="AP115" s="920">
        <v>0.1</v>
      </c>
      <c r="AQ115" s="921"/>
      <c r="AR115" s="921"/>
      <c r="AS115" s="921"/>
      <c r="AT115" s="922"/>
      <c r="AU115" s="930"/>
      <c r="AV115" s="931"/>
      <c r="AW115" s="931"/>
      <c r="AX115" s="931"/>
      <c r="AY115" s="931"/>
      <c r="AZ115" s="813" t="s">
        <v>470</v>
      </c>
      <c r="BA115" s="750"/>
      <c r="BB115" s="750"/>
      <c r="BC115" s="750"/>
      <c r="BD115" s="750"/>
      <c r="BE115" s="750"/>
      <c r="BF115" s="750"/>
      <c r="BG115" s="750"/>
      <c r="BH115" s="750"/>
      <c r="BI115" s="750"/>
      <c r="BJ115" s="750"/>
      <c r="BK115" s="750"/>
      <c r="BL115" s="750"/>
      <c r="BM115" s="750"/>
      <c r="BN115" s="750"/>
      <c r="BO115" s="750"/>
      <c r="BP115" s="751"/>
      <c r="BQ115" s="814">
        <v>330</v>
      </c>
      <c r="BR115" s="815"/>
      <c r="BS115" s="815"/>
      <c r="BT115" s="815"/>
      <c r="BU115" s="815"/>
      <c r="BV115" s="815">
        <v>1331</v>
      </c>
      <c r="BW115" s="815"/>
      <c r="BX115" s="815"/>
      <c r="BY115" s="815"/>
      <c r="BZ115" s="815"/>
      <c r="CA115" s="815">
        <v>358</v>
      </c>
      <c r="CB115" s="815"/>
      <c r="CC115" s="815"/>
      <c r="CD115" s="815"/>
      <c r="CE115" s="815"/>
      <c r="CF115" s="873">
        <v>0</v>
      </c>
      <c r="CG115" s="874"/>
      <c r="CH115" s="874"/>
      <c r="CI115" s="874"/>
      <c r="CJ115" s="874"/>
      <c r="CK115" s="925"/>
      <c r="CL115" s="819"/>
      <c r="CM115" s="813" t="s">
        <v>471</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v>3827</v>
      </c>
      <c r="DH115" s="778"/>
      <c r="DI115" s="778"/>
      <c r="DJ115" s="778"/>
      <c r="DK115" s="779"/>
      <c r="DL115" s="780">
        <v>16127</v>
      </c>
      <c r="DM115" s="778"/>
      <c r="DN115" s="778"/>
      <c r="DO115" s="778"/>
      <c r="DP115" s="779"/>
      <c r="DQ115" s="780" t="s">
        <v>452</v>
      </c>
      <c r="DR115" s="778"/>
      <c r="DS115" s="778"/>
      <c r="DT115" s="778"/>
      <c r="DU115" s="779"/>
      <c r="DV115" s="822" t="s">
        <v>396</v>
      </c>
      <c r="DW115" s="823"/>
      <c r="DX115" s="823"/>
      <c r="DY115" s="823"/>
      <c r="DZ115" s="824"/>
    </row>
    <row r="116" spans="1:130" s="228" customFormat="1" ht="26.25" customHeight="1" x14ac:dyDescent="0.15">
      <c r="A116" s="914"/>
      <c r="B116" s="915"/>
      <c r="C116" s="837" t="s">
        <v>472</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7">
        <v>157</v>
      </c>
      <c r="AB116" s="778"/>
      <c r="AC116" s="778"/>
      <c r="AD116" s="778"/>
      <c r="AE116" s="779"/>
      <c r="AF116" s="780">
        <v>36</v>
      </c>
      <c r="AG116" s="778"/>
      <c r="AH116" s="778"/>
      <c r="AI116" s="778"/>
      <c r="AJ116" s="779"/>
      <c r="AK116" s="780">
        <v>115</v>
      </c>
      <c r="AL116" s="778"/>
      <c r="AM116" s="778"/>
      <c r="AN116" s="778"/>
      <c r="AO116" s="779"/>
      <c r="AP116" s="822">
        <v>0</v>
      </c>
      <c r="AQ116" s="823"/>
      <c r="AR116" s="823"/>
      <c r="AS116" s="823"/>
      <c r="AT116" s="824"/>
      <c r="AU116" s="930"/>
      <c r="AV116" s="931"/>
      <c r="AW116" s="931"/>
      <c r="AX116" s="931"/>
      <c r="AY116" s="931"/>
      <c r="AZ116" s="907" t="s">
        <v>473</v>
      </c>
      <c r="BA116" s="908"/>
      <c r="BB116" s="908"/>
      <c r="BC116" s="908"/>
      <c r="BD116" s="908"/>
      <c r="BE116" s="908"/>
      <c r="BF116" s="908"/>
      <c r="BG116" s="908"/>
      <c r="BH116" s="908"/>
      <c r="BI116" s="908"/>
      <c r="BJ116" s="908"/>
      <c r="BK116" s="908"/>
      <c r="BL116" s="908"/>
      <c r="BM116" s="908"/>
      <c r="BN116" s="908"/>
      <c r="BO116" s="908"/>
      <c r="BP116" s="909"/>
      <c r="BQ116" s="814" t="s">
        <v>396</v>
      </c>
      <c r="BR116" s="815"/>
      <c r="BS116" s="815"/>
      <c r="BT116" s="815"/>
      <c r="BU116" s="815"/>
      <c r="BV116" s="815" t="s">
        <v>465</v>
      </c>
      <c r="BW116" s="815"/>
      <c r="BX116" s="815"/>
      <c r="BY116" s="815"/>
      <c r="BZ116" s="815"/>
      <c r="CA116" s="815" t="s">
        <v>452</v>
      </c>
      <c r="CB116" s="815"/>
      <c r="CC116" s="815"/>
      <c r="CD116" s="815"/>
      <c r="CE116" s="815"/>
      <c r="CF116" s="873" t="s">
        <v>396</v>
      </c>
      <c r="CG116" s="874"/>
      <c r="CH116" s="874"/>
      <c r="CI116" s="874"/>
      <c r="CJ116" s="874"/>
      <c r="CK116" s="925"/>
      <c r="CL116" s="819"/>
      <c r="CM116" s="813" t="s">
        <v>474</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t="s">
        <v>396</v>
      </c>
      <c r="DH116" s="778"/>
      <c r="DI116" s="778"/>
      <c r="DJ116" s="778"/>
      <c r="DK116" s="779"/>
      <c r="DL116" s="780" t="s">
        <v>396</v>
      </c>
      <c r="DM116" s="778"/>
      <c r="DN116" s="778"/>
      <c r="DO116" s="778"/>
      <c r="DP116" s="779"/>
      <c r="DQ116" s="780">
        <v>26340</v>
      </c>
      <c r="DR116" s="778"/>
      <c r="DS116" s="778"/>
      <c r="DT116" s="778"/>
      <c r="DU116" s="779"/>
      <c r="DV116" s="822">
        <v>0.2</v>
      </c>
      <c r="DW116" s="823"/>
      <c r="DX116" s="823"/>
      <c r="DY116" s="823"/>
      <c r="DZ116" s="824"/>
    </row>
    <row r="117" spans="1:130" s="228" customFormat="1" ht="26.25" customHeight="1" x14ac:dyDescent="0.15">
      <c r="A117" s="893" t="s">
        <v>191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5" t="s">
        <v>475</v>
      </c>
      <c r="Z117" s="895"/>
      <c r="AA117" s="900">
        <v>4432358</v>
      </c>
      <c r="AB117" s="901"/>
      <c r="AC117" s="901"/>
      <c r="AD117" s="901"/>
      <c r="AE117" s="902"/>
      <c r="AF117" s="903">
        <v>4561620</v>
      </c>
      <c r="AG117" s="901"/>
      <c r="AH117" s="901"/>
      <c r="AI117" s="901"/>
      <c r="AJ117" s="902"/>
      <c r="AK117" s="903">
        <v>4764203</v>
      </c>
      <c r="AL117" s="901"/>
      <c r="AM117" s="901"/>
      <c r="AN117" s="901"/>
      <c r="AO117" s="902"/>
      <c r="AP117" s="904"/>
      <c r="AQ117" s="905"/>
      <c r="AR117" s="905"/>
      <c r="AS117" s="905"/>
      <c r="AT117" s="906"/>
      <c r="AU117" s="930"/>
      <c r="AV117" s="931"/>
      <c r="AW117" s="931"/>
      <c r="AX117" s="931"/>
      <c r="AY117" s="931"/>
      <c r="AZ117" s="861" t="s">
        <v>476</v>
      </c>
      <c r="BA117" s="862"/>
      <c r="BB117" s="862"/>
      <c r="BC117" s="862"/>
      <c r="BD117" s="862"/>
      <c r="BE117" s="862"/>
      <c r="BF117" s="862"/>
      <c r="BG117" s="862"/>
      <c r="BH117" s="862"/>
      <c r="BI117" s="862"/>
      <c r="BJ117" s="862"/>
      <c r="BK117" s="862"/>
      <c r="BL117" s="862"/>
      <c r="BM117" s="862"/>
      <c r="BN117" s="862"/>
      <c r="BO117" s="862"/>
      <c r="BP117" s="863"/>
      <c r="BQ117" s="814" t="s">
        <v>396</v>
      </c>
      <c r="BR117" s="815"/>
      <c r="BS117" s="815"/>
      <c r="BT117" s="815"/>
      <c r="BU117" s="815"/>
      <c r="BV117" s="815" t="s">
        <v>464</v>
      </c>
      <c r="BW117" s="815"/>
      <c r="BX117" s="815"/>
      <c r="BY117" s="815"/>
      <c r="BZ117" s="815"/>
      <c r="CA117" s="815" t="s">
        <v>396</v>
      </c>
      <c r="CB117" s="815"/>
      <c r="CC117" s="815"/>
      <c r="CD117" s="815"/>
      <c r="CE117" s="815"/>
      <c r="CF117" s="873" t="s">
        <v>464</v>
      </c>
      <c r="CG117" s="874"/>
      <c r="CH117" s="874"/>
      <c r="CI117" s="874"/>
      <c r="CJ117" s="874"/>
      <c r="CK117" s="925"/>
      <c r="CL117" s="819"/>
      <c r="CM117" s="813" t="s">
        <v>477</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396</v>
      </c>
      <c r="DH117" s="778"/>
      <c r="DI117" s="778"/>
      <c r="DJ117" s="778"/>
      <c r="DK117" s="779"/>
      <c r="DL117" s="780" t="s">
        <v>396</v>
      </c>
      <c r="DM117" s="778"/>
      <c r="DN117" s="778"/>
      <c r="DO117" s="778"/>
      <c r="DP117" s="779"/>
      <c r="DQ117" s="780" t="s">
        <v>464</v>
      </c>
      <c r="DR117" s="778"/>
      <c r="DS117" s="778"/>
      <c r="DT117" s="778"/>
      <c r="DU117" s="779"/>
      <c r="DV117" s="822" t="s">
        <v>464</v>
      </c>
      <c r="DW117" s="823"/>
      <c r="DX117" s="823"/>
      <c r="DY117" s="823"/>
      <c r="DZ117" s="824"/>
    </row>
    <row r="118" spans="1:130" s="228" customFormat="1" ht="26.25" customHeight="1" x14ac:dyDescent="0.15">
      <c r="A118" s="893" t="s">
        <v>447</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444</v>
      </c>
      <c r="AB118" s="894"/>
      <c r="AC118" s="894"/>
      <c r="AD118" s="894"/>
      <c r="AE118" s="895"/>
      <c r="AF118" s="896" t="s">
        <v>445</v>
      </c>
      <c r="AG118" s="894"/>
      <c r="AH118" s="894"/>
      <c r="AI118" s="894"/>
      <c r="AJ118" s="895"/>
      <c r="AK118" s="896" t="s">
        <v>313</v>
      </c>
      <c r="AL118" s="894"/>
      <c r="AM118" s="894"/>
      <c r="AN118" s="894"/>
      <c r="AO118" s="895"/>
      <c r="AP118" s="897" t="s">
        <v>446</v>
      </c>
      <c r="AQ118" s="898"/>
      <c r="AR118" s="898"/>
      <c r="AS118" s="898"/>
      <c r="AT118" s="899"/>
      <c r="AU118" s="930"/>
      <c r="AV118" s="931"/>
      <c r="AW118" s="931"/>
      <c r="AX118" s="931"/>
      <c r="AY118" s="931"/>
      <c r="AZ118" s="836" t="s">
        <v>478</v>
      </c>
      <c r="BA118" s="837"/>
      <c r="BB118" s="837"/>
      <c r="BC118" s="837"/>
      <c r="BD118" s="837"/>
      <c r="BE118" s="837"/>
      <c r="BF118" s="837"/>
      <c r="BG118" s="837"/>
      <c r="BH118" s="837"/>
      <c r="BI118" s="837"/>
      <c r="BJ118" s="837"/>
      <c r="BK118" s="837"/>
      <c r="BL118" s="837"/>
      <c r="BM118" s="837"/>
      <c r="BN118" s="837"/>
      <c r="BO118" s="837"/>
      <c r="BP118" s="838"/>
      <c r="BQ118" s="877" t="s">
        <v>396</v>
      </c>
      <c r="BR118" s="843"/>
      <c r="BS118" s="843"/>
      <c r="BT118" s="843"/>
      <c r="BU118" s="843"/>
      <c r="BV118" s="843" t="s">
        <v>464</v>
      </c>
      <c r="BW118" s="843"/>
      <c r="BX118" s="843"/>
      <c r="BY118" s="843"/>
      <c r="BZ118" s="843"/>
      <c r="CA118" s="843" t="s">
        <v>464</v>
      </c>
      <c r="CB118" s="843"/>
      <c r="CC118" s="843"/>
      <c r="CD118" s="843"/>
      <c r="CE118" s="843"/>
      <c r="CF118" s="873" t="s">
        <v>464</v>
      </c>
      <c r="CG118" s="874"/>
      <c r="CH118" s="874"/>
      <c r="CI118" s="874"/>
      <c r="CJ118" s="874"/>
      <c r="CK118" s="925"/>
      <c r="CL118" s="819"/>
      <c r="CM118" s="813" t="s">
        <v>479</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t="s">
        <v>464</v>
      </c>
      <c r="DH118" s="778"/>
      <c r="DI118" s="778"/>
      <c r="DJ118" s="778"/>
      <c r="DK118" s="779"/>
      <c r="DL118" s="780" t="s">
        <v>464</v>
      </c>
      <c r="DM118" s="778"/>
      <c r="DN118" s="778"/>
      <c r="DO118" s="778"/>
      <c r="DP118" s="779"/>
      <c r="DQ118" s="780" t="s">
        <v>464</v>
      </c>
      <c r="DR118" s="778"/>
      <c r="DS118" s="778"/>
      <c r="DT118" s="778"/>
      <c r="DU118" s="779"/>
      <c r="DV118" s="822" t="s">
        <v>464</v>
      </c>
      <c r="DW118" s="823"/>
      <c r="DX118" s="823"/>
      <c r="DY118" s="823"/>
      <c r="DZ118" s="824"/>
    </row>
    <row r="119" spans="1:130" s="228" customFormat="1" ht="26.25" customHeight="1" x14ac:dyDescent="0.15">
      <c r="A119" s="816" t="s">
        <v>450</v>
      </c>
      <c r="B119" s="817"/>
      <c r="C119" s="858" t="s">
        <v>451</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6" t="s">
        <v>464</v>
      </c>
      <c r="AB119" s="887"/>
      <c r="AC119" s="887"/>
      <c r="AD119" s="887"/>
      <c r="AE119" s="888"/>
      <c r="AF119" s="889" t="s">
        <v>464</v>
      </c>
      <c r="AG119" s="887"/>
      <c r="AH119" s="887"/>
      <c r="AI119" s="887"/>
      <c r="AJ119" s="888"/>
      <c r="AK119" s="889" t="s">
        <v>464</v>
      </c>
      <c r="AL119" s="887"/>
      <c r="AM119" s="887"/>
      <c r="AN119" s="887"/>
      <c r="AO119" s="888"/>
      <c r="AP119" s="890" t="s">
        <v>464</v>
      </c>
      <c r="AQ119" s="891"/>
      <c r="AR119" s="891"/>
      <c r="AS119" s="891"/>
      <c r="AT119" s="892"/>
      <c r="AU119" s="932"/>
      <c r="AV119" s="933"/>
      <c r="AW119" s="933"/>
      <c r="AX119" s="933"/>
      <c r="AY119" s="933"/>
      <c r="AZ119" s="249" t="s">
        <v>191</v>
      </c>
      <c r="BA119" s="249"/>
      <c r="BB119" s="249"/>
      <c r="BC119" s="249"/>
      <c r="BD119" s="249"/>
      <c r="BE119" s="249"/>
      <c r="BF119" s="249"/>
      <c r="BG119" s="249"/>
      <c r="BH119" s="249"/>
      <c r="BI119" s="249"/>
      <c r="BJ119" s="249"/>
      <c r="BK119" s="249"/>
      <c r="BL119" s="249"/>
      <c r="BM119" s="249"/>
      <c r="BN119" s="249"/>
      <c r="BO119" s="875" t="s">
        <v>480</v>
      </c>
      <c r="BP119" s="876"/>
      <c r="BQ119" s="877">
        <v>45468455</v>
      </c>
      <c r="BR119" s="843"/>
      <c r="BS119" s="843"/>
      <c r="BT119" s="843"/>
      <c r="BU119" s="843"/>
      <c r="BV119" s="843">
        <v>45753739</v>
      </c>
      <c r="BW119" s="843"/>
      <c r="BX119" s="843"/>
      <c r="BY119" s="843"/>
      <c r="BZ119" s="843"/>
      <c r="CA119" s="843">
        <v>42568245</v>
      </c>
      <c r="CB119" s="843"/>
      <c r="CC119" s="843"/>
      <c r="CD119" s="843"/>
      <c r="CE119" s="843"/>
      <c r="CF119" s="746"/>
      <c r="CG119" s="747"/>
      <c r="CH119" s="747"/>
      <c r="CI119" s="747"/>
      <c r="CJ119" s="832"/>
      <c r="CK119" s="926"/>
      <c r="CL119" s="821"/>
      <c r="CM119" s="836" t="s">
        <v>481</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61">
        <v>19784</v>
      </c>
      <c r="DH119" s="762"/>
      <c r="DI119" s="762"/>
      <c r="DJ119" s="762"/>
      <c r="DK119" s="763"/>
      <c r="DL119" s="764">
        <v>18232</v>
      </c>
      <c r="DM119" s="762"/>
      <c r="DN119" s="762"/>
      <c r="DO119" s="762"/>
      <c r="DP119" s="763"/>
      <c r="DQ119" s="764">
        <v>16681</v>
      </c>
      <c r="DR119" s="762"/>
      <c r="DS119" s="762"/>
      <c r="DT119" s="762"/>
      <c r="DU119" s="763"/>
      <c r="DV119" s="846">
        <v>0.2</v>
      </c>
      <c r="DW119" s="847"/>
      <c r="DX119" s="847"/>
      <c r="DY119" s="847"/>
      <c r="DZ119" s="848"/>
    </row>
    <row r="120" spans="1:130" s="228" customFormat="1" ht="26.25" customHeight="1" x14ac:dyDescent="0.15">
      <c r="A120" s="818"/>
      <c r="B120" s="819"/>
      <c r="C120" s="813" t="s">
        <v>456</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482</v>
      </c>
      <c r="AB120" s="778"/>
      <c r="AC120" s="778"/>
      <c r="AD120" s="778"/>
      <c r="AE120" s="779"/>
      <c r="AF120" s="780" t="s">
        <v>426</v>
      </c>
      <c r="AG120" s="778"/>
      <c r="AH120" s="778"/>
      <c r="AI120" s="778"/>
      <c r="AJ120" s="779"/>
      <c r="AK120" s="780" t="s">
        <v>483</v>
      </c>
      <c r="AL120" s="778"/>
      <c r="AM120" s="778"/>
      <c r="AN120" s="778"/>
      <c r="AO120" s="779"/>
      <c r="AP120" s="822" t="s">
        <v>465</v>
      </c>
      <c r="AQ120" s="823"/>
      <c r="AR120" s="823"/>
      <c r="AS120" s="823"/>
      <c r="AT120" s="824"/>
      <c r="AU120" s="878" t="s">
        <v>484</v>
      </c>
      <c r="AV120" s="879"/>
      <c r="AW120" s="879"/>
      <c r="AX120" s="879"/>
      <c r="AY120" s="880"/>
      <c r="AZ120" s="858" t="s">
        <v>485</v>
      </c>
      <c r="BA120" s="806"/>
      <c r="BB120" s="806"/>
      <c r="BC120" s="806"/>
      <c r="BD120" s="806"/>
      <c r="BE120" s="806"/>
      <c r="BF120" s="806"/>
      <c r="BG120" s="806"/>
      <c r="BH120" s="806"/>
      <c r="BI120" s="806"/>
      <c r="BJ120" s="806"/>
      <c r="BK120" s="806"/>
      <c r="BL120" s="806"/>
      <c r="BM120" s="806"/>
      <c r="BN120" s="806"/>
      <c r="BO120" s="806"/>
      <c r="BP120" s="807"/>
      <c r="BQ120" s="859">
        <v>7050700</v>
      </c>
      <c r="BR120" s="840"/>
      <c r="BS120" s="840"/>
      <c r="BT120" s="840"/>
      <c r="BU120" s="840"/>
      <c r="BV120" s="840">
        <v>8002583</v>
      </c>
      <c r="BW120" s="840"/>
      <c r="BX120" s="840"/>
      <c r="BY120" s="840"/>
      <c r="BZ120" s="840"/>
      <c r="CA120" s="840">
        <v>8062803</v>
      </c>
      <c r="CB120" s="840"/>
      <c r="CC120" s="840"/>
      <c r="CD120" s="840"/>
      <c r="CE120" s="840"/>
      <c r="CF120" s="864">
        <v>75.7</v>
      </c>
      <c r="CG120" s="865"/>
      <c r="CH120" s="865"/>
      <c r="CI120" s="865"/>
      <c r="CJ120" s="865"/>
      <c r="CK120" s="866" t="s">
        <v>486</v>
      </c>
      <c r="CL120" s="850"/>
      <c r="CM120" s="850"/>
      <c r="CN120" s="850"/>
      <c r="CO120" s="851"/>
      <c r="CP120" s="870" t="s">
        <v>487</v>
      </c>
      <c r="CQ120" s="871"/>
      <c r="CR120" s="871"/>
      <c r="CS120" s="871"/>
      <c r="CT120" s="871"/>
      <c r="CU120" s="871"/>
      <c r="CV120" s="871"/>
      <c r="CW120" s="871"/>
      <c r="CX120" s="871"/>
      <c r="CY120" s="871"/>
      <c r="CZ120" s="871"/>
      <c r="DA120" s="871"/>
      <c r="DB120" s="871"/>
      <c r="DC120" s="871"/>
      <c r="DD120" s="871"/>
      <c r="DE120" s="871"/>
      <c r="DF120" s="872"/>
      <c r="DG120" s="859">
        <v>4329355</v>
      </c>
      <c r="DH120" s="840"/>
      <c r="DI120" s="840"/>
      <c r="DJ120" s="840"/>
      <c r="DK120" s="840"/>
      <c r="DL120" s="840">
        <v>5550937</v>
      </c>
      <c r="DM120" s="840"/>
      <c r="DN120" s="840"/>
      <c r="DO120" s="840"/>
      <c r="DP120" s="840"/>
      <c r="DQ120" s="840">
        <v>4229587</v>
      </c>
      <c r="DR120" s="840"/>
      <c r="DS120" s="840"/>
      <c r="DT120" s="840"/>
      <c r="DU120" s="840"/>
      <c r="DV120" s="841">
        <v>39.700000000000003</v>
      </c>
      <c r="DW120" s="841"/>
      <c r="DX120" s="841"/>
      <c r="DY120" s="841"/>
      <c r="DZ120" s="842"/>
    </row>
    <row r="121" spans="1:130" s="228" customFormat="1" ht="26.25" customHeight="1" x14ac:dyDescent="0.15">
      <c r="A121" s="818"/>
      <c r="B121" s="819"/>
      <c r="C121" s="861" t="s">
        <v>488</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77" t="s">
        <v>465</v>
      </c>
      <c r="AB121" s="778"/>
      <c r="AC121" s="778"/>
      <c r="AD121" s="778"/>
      <c r="AE121" s="779"/>
      <c r="AF121" s="780" t="s">
        <v>489</v>
      </c>
      <c r="AG121" s="778"/>
      <c r="AH121" s="778"/>
      <c r="AI121" s="778"/>
      <c r="AJ121" s="779"/>
      <c r="AK121" s="780" t="s">
        <v>489</v>
      </c>
      <c r="AL121" s="778"/>
      <c r="AM121" s="778"/>
      <c r="AN121" s="778"/>
      <c r="AO121" s="779"/>
      <c r="AP121" s="822" t="s">
        <v>490</v>
      </c>
      <c r="AQ121" s="823"/>
      <c r="AR121" s="823"/>
      <c r="AS121" s="823"/>
      <c r="AT121" s="824"/>
      <c r="AU121" s="881"/>
      <c r="AV121" s="882"/>
      <c r="AW121" s="882"/>
      <c r="AX121" s="882"/>
      <c r="AY121" s="883"/>
      <c r="AZ121" s="813" t="s">
        <v>491</v>
      </c>
      <c r="BA121" s="750"/>
      <c r="BB121" s="750"/>
      <c r="BC121" s="750"/>
      <c r="BD121" s="750"/>
      <c r="BE121" s="750"/>
      <c r="BF121" s="750"/>
      <c r="BG121" s="750"/>
      <c r="BH121" s="750"/>
      <c r="BI121" s="750"/>
      <c r="BJ121" s="750"/>
      <c r="BK121" s="750"/>
      <c r="BL121" s="750"/>
      <c r="BM121" s="750"/>
      <c r="BN121" s="750"/>
      <c r="BO121" s="750"/>
      <c r="BP121" s="751"/>
      <c r="BQ121" s="814">
        <v>1440242</v>
      </c>
      <c r="BR121" s="815"/>
      <c r="BS121" s="815"/>
      <c r="BT121" s="815"/>
      <c r="BU121" s="815"/>
      <c r="BV121" s="815">
        <v>1091493</v>
      </c>
      <c r="BW121" s="815"/>
      <c r="BX121" s="815"/>
      <c r="BY121" s="815"/>
      <c r="BZ121" s="815"/>
      <c r="CA121" s="815">
        <v>990480</v>
      </c>
      <c r="CB121" s="815"/>
      <c r="CC121" s="815"/>
      <c r="CD121" s="815"/>
      <c r="CE121" s="815"/>
      <c r="CF121" s="873">
        <v>9.3000000000000007</v>
      </c>
      <c r="CG121" s="874"/>
      <c r="CH121" s="874"/>
      <c r="CI121" s="874"/>
      <c r="CJ121" s="874"/>
      <c r="CK121" s="867"/>
      <c r="CL121" s="853"/>
      <c r="CM121" s="853"/>
      <c r="CN121" s="853"/>
      <c r="CO121" s="854"/>
      <c r="CP121" s="833" t="s">
        <v>492</v>
      </c>
      <c r="CQ121" s="834"/>
      <c r="CR121" s="834"/>
      <c r="CS121" s="834"/>
      <c r="CT121" s="834"/>
      <c r="CU121" s="834"/>
      <c r="CV121" s="834"/>
      <c r="CW121" s="834"/>
      <c r="CX121" s="834"/>
      <c r="CY121" s="834"/>
      <c r="CZ121" s="834"/>
      <c r="DA121" s="834"/>
      <c r="DB121" s="834"/>
      <c r="DC121" s="834"/>
      <c r="DD121" s="834"/>
      <c r="DE121" s="834"/>
      <c r="DF121" s="835"/>
      <c r="DG121" s="814">
        <v>3086284</v>
      </c>
      <c r="DH121" s="815"/>
      <c r="DI121" s="815"/>
      <c r="DJ121" s="815"/>
      <c r="DK121" s="815"/>
      <c r="DL121" s="815">
        <v>2351353</v>
      </c>
      <c r="DM121" s="815"/>
      <c r="DN121" s="815"/>
      <c r="DO121" s="815"/>
      <c r="DP121" s="815"/>
      <c r="DQ121" s="815">
        <v>1746593</v>
      </c>
      <c r="DR121" s="815"/>
      <c r="DS121" s="815"/>
      <c r="DT121" s="815"/>
      <c r="DU121" s="815"/>
      <c r="DV121" s="792">
        <v>16.399999999999999</v>
      </c>
      <c r="DW121" s="792"/>
      <c r="DX121" s="792"/>
      <c r="DY121" s="792"/>
      <c r="DZ121" s="793"/>
    </row>
    <row r="122" spans="1:130" s="228" customFormat="1" ht="26.25" customHeight="1" x14ac:dyDescent="0.15">
      <c r="A122" s="818"/>
      <c r="B122" s="819"/>
      <c r="C122" s="813" t="s">
        <v>468</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493</v>
      </c>
      <c r="AB122" s="778"/>
      <c r="AC122" s="778"/>
      <c r="AD122" s="778"/>
      <c r="AE122" s="779"/>
      <c r="AF122" s="780" t="s">
        <v>494</v>
      </c>
      <c r="AG122" s="778"/>
      <c r="AH122" s="778"/>
      <c r="AI122" s="778"/>
      <c r="AJ122" s="779"/>
      <c r="AK122" s="780" t="s">
        <v>465</v>
      </c>
      <c r="AL122" s="778"/>
      <c r="AM122" s="778"/>
      <c r="AN122" s="778"/>
      <c r="AO122" s="779"/>
      <c r="AP122" s="822" t="s">
        <v>495</v>
      </c>
      <c r="AQ122" s="823"/>
      <c r="AR122" s="823"/>
      <c r="AS122" s="823"/>
      <c r="AT122" s="824"/>
      <c r="AU122" s="881"/>
      <c r="AV122" s="882"/>
      <c r="AW122" s="882"/>
      <c r="AX122" s="882"/>
      <c r="AY122" s="883"/>
      <c r="AZ122" s="836" t="s">
        <v>496</v>
      </c>
      <c r="BA122" s="837"/>
      <c r="BB122" s="837"/>
      <c r="BC122" s="837"/>
      <c r="BD122" s="837"/>
      <c r="BE122" s="837"/>
      <c r="BF122" s="837"/>
      <c r="BG122" s="837"/>
      <c r="BH122" s="837"/>
      <c r="BI122" s="837"/>
      <c r="BJ122" s="837"/>
      <c r="BK122" s="837"/>
      <c r="BL122" s="837"/>
      <c r="BM122" s="837"/>
      <c r="BN122" s="837"/>
      <c r="BO122" s="837"/>
      <c r="BP122" s="838"/>
      <c r="BQ122" s="877">
        <v>28813844</v>
      </c>
      <c r="BR122" s="843"/>
      <c r="BS122" s="843"/>
      <c r="BT122" s="843"/>
      <c r="BU122" s="843"/>
      <c r="BV122" s="843">
        <v>28763589</v>
      </c>
      <c r="BW122" s="843"/>
      <c r="BX122" s="843"/>
      <c r="BY122" s="843"/>
      <c r="BZ122" s="843"/>
      <c r="CA122" s="843">
        <v>27884656</v>
      </c>
      <c r="CB122" s="843"/>
      <c r="CC122" s="843"/>
      <c r="CD122" s="843"/>
      <c r="CE122" s="843"/>
      <c r="CF122" s="844">
        <v>261.89999999999998</v>
      </c>
      <c r="CG122" s="845"/>
      <c r="CH122" s="845"/>
      <c r="CI122" s="845"/>
      <c r="CJ122" s="845"/>
      <c r="CK122" s="867"/>
      <c r="CL122" s="853"/>
      <c r="CM122" s="853"/>
      <c r="CN122" s="853"/>
      <c r="CO122" s="854"/>
      <c r="CP122" s="833" t="s">
        <v>497</v>
      </c>
      <c r="CQ122" s="834"/>
      <c r="CR122" s="834"/>
      <c r="CS122" s="834"/>
      <c r="CT122" s="834"/>
      <c r="CU122" s="834"/>
      <c r="CV122" s="834"/>
      <c r="CW122" s="834"/>
      <c r="CX122" s="834"/>
      <c r="CY122" s="834"/>
      <c r="CZ122" s="834"/>
      <c r="DA122" s="834"/>
      <c r="DB122" s="834"/>
      <c r="DC122" s="834"/>
      <c r="DD122" s="834"/>
      <c r="DE122" s="834"/>
      <c r="DF122" s="835"/>
      <c r="DG122" s="814">
        <v>492729</v>
      </c>
      <c r="DH122" s="815"/>
      <c r="DI122" s="815"/>
      <c r="DJ122" s="815"/>
      <c r="DK122" s="815"/>
      <c r="DL122" s="815">
        <v>570430</v>
      </c>
      <c r="DM122" s="815"/>
      <c r="DN122" s="815"/>
      <c r="DO122" s="815"/>
      <c r="DP122" s="815"/>
      <c r="DQ122" s="815">
        <v>535000</v>
      </c>
      <c r="DR122" s="815"/>
      <c r="DS122" s="815"/>
      <c r="DT122" s="815"/>
      <c r="DU122" s="815"/>
      <c r="DV122" s="792">
        <v>5</v>
      </c>
      <c r="DW122" s="792"/>
      <c r="DX122" s="792"/>
      <c r="DY122" s="792"/>
      <c r="DZ122" s="793"/>
    </row>
    <row r="123" spans="1:130" s="228" customFormat="1" ht="26.25" customHeight="1" x14ac:dyDescent="0.15">
      <c r="A123" s="818"/>
      <c r="B123" s="819"/>
      <c r="C123" s="813" t="s">
        <v>474</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v>11609</v>
      </c>
      <c r="AB123" s="778"/>
      <c r="AC123" s="778"/>
      <c r="AD123" s="778"/>
      <c r="AE123" s="779"/>
      <c r="AF123" s="780">
        <v>14589</v>
      </c>
      <c r="AG123" s="778"/>
      <c r="AH123" s="778"/>
      <c r="AI123" s="778"/>
      <c r="AJ123" s="779"/>
      <c r="AK123" s="780">
        <v>7839</v>
      </c>
      <c r="AL123" s="778"/>
      <c r="AM123" s="778"/>
      <c r="AN123" s="778"/>
      <c r="AO123" s="779"/>
      <c r="AP123" s="822">
        <v>0.1</v>
      </c>
      <c r="AQ123" s="823"/>
      <c r="AR123" s="823"/>
      <c r="AS123" s="823"/>
      <c r="AT123" s="824"/>
      <c r="AU123" s="884"/>
      <c r="AV123" s="885"/>
      <c r="AW123" s="885"/>
      <c r="AX123" s="885"/>
      <c r="AY123" s="885"/>
      <c r="AZ123" s="249" t="s">
        <v>191</v>
      </c>
      <c r="BA123" s="249"/>
      <c r="BB123" s="249"/>
      <c r="BC123" s="249"/>
      <c r="BD123" s="249"/>
      <c r="BE123" s="249"/>
      <c r="BF123" s="249"/>
      <c r="BG123" s="249"/>
      <c r="BH123" s="249"/>
      <c r="BI123" s="249"/>
      <c r="BJ123" s="249"/>
      <c r="BK123" s="249"/>
      <c r="BL123" s="249"/>
      <c r="BM123" s="249"/>
      <c r="BN123" s="249"/>
      <c r="BO123" s="875" t="s">
        <v>498</v>
      </c>
      <c r="BP123" s="876"/>
      <c r="BQ123" s="830">
        <v>37304786</v>
      </c>
      <c r="BR123" s="831"/>
      <c r="BS123" s="831"/>
      <c r="BT123" s="831"/>
      <c r="BU123" s="831"/>
      <c r="BV123" s="831">
        <v>37857665</v>
      </c>
      <c r="BW123" s="831"/>
      <c r="BX123" s="831"/>
      <c r="BY123" s="831"/>
      <c r="BZ123" s="831"/>
      <c r="CA123" s="831">
        <v>36937939</v>
      </c>
      <c r="CB123" s="831"/>
      <c r="CC123" s="831"/>
      <c r="CD123" s="831"/>
      <c r="CE123" s="831"/>
      <c r="CF123" s="746"/>
      <c r="CG123" s="747"/>
      <c r="CH123" s="747"/>
      <c r="CI123" s="747"/>
      <c r="CJ123" s="832"/>
      <c r="CK123" s="867"/>
      <c r="CL123" s="853"/>
      <c r="CM123" s="853"/>
      <c r="CN123" s="853"/>
      <c r="CO123" s="854"/>
      <c r="CP123" s="833" t="s">
        <v>499</v>
      </c>
      <c r="CQ123" s="834"/>
      <c r="CR123" s="834"/>
      <c r="CS123" s="834"/>
      <c r="CT123" s="834"/>
      <c r="CU123" s="834"/>
      <c r="CV123" s="834"/>
      <c r="CW123" s="834"/>
      <c r="CX123" s="834"/>
      <c r="CY123" s="834"/>
      <c r="CZ123" s="834"/>
      <c r="DA123" s="834"/>
      <c r="DB123" s="834"/>
      <c r="DC123" s="834"/>
      <c r="DD123" s="834"/>
      <c r="DE123" s="834"/>
      <c r="DF123" s="835"/>
      <c r="DG123" s="777">
        <v>369562</v>
      </c>
      <c r="DH123" s="778"/>
      <c r="DI123" s="778"/>
      <c r="DJ123" s="778"/>
      <c r="DK123" s="779"/>
      <c r="DL123" s="780">
        <v>337558</v>
      </c>
      <c r="DM123" s="778"/>
      <c r="DN123" s="778"/>
      <c r="DO123" s="778"/>
      <c r="DP123" s="779"/>
      <c r="DQ123" s="780">
        <v>301012</v>
      </c>
      <c r="DR123" s="778"/>
      <c r="DS123" s="778"/>
      <c r="DT123" s="778"/>
      <c r="DU123" s="779"/>
      <c r="DV123" s="822">
        <v>2.8</v>
      </c>
      <c r="DW123" s="823"/>
      <c r="DX123" s="823"/>
      <c r="DY123" s="823"/>
      <c r="DZ123" s="824"/>
    </row>
    <row r="124" spans="1:130" s="228" customFormat="1" ht="26.25" customHeight="1" thickBot="1" x14ac:dyDescent="0.2">
      <c r="A124" s="818"/>
      <c r="B124" s="819"/>
      <c r="C124" s="813" t="s">
        <v>477</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493</v>
      </c>
      <c r="AB124" s="778"/>
      <c r="AC124" s="778"/>
      <c r="AD124" s="778"/>
      <c r="AE124" s="779"/>
      <c r="AF124" s="780" t="s">
        <v>181</v>
      </c>
      <c r="AG124" s="778"/>
      <c r="AH124" s="778"/>
      <c r="AI124" s="778"/>
      <c r="AJ124" s="779"/>
      <c r="AK124" s="780" t="s">
        <v>500</v>
      </c>
      <c r="AL124" s="778"/>
      <c r="AM124" s="778"/>
      <c r="AN124" s="778"/>
      <c r="AO124" s="779"/>
      <c r="AP124" s="822" t="s">
        <v>501</v>
      </c>
      <c r="AQ124" s="823"/>
      <c r="AR124" s="823"/>
      <c r="AS124" s="823"/>
      <c r="AT124" s="824"/>
      <c r="AU124" s="825" t="s">
        <v>502</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76.5</v>
      </c>
      <c r="BR124" s="829"/>
      <c r="BS124" s="829"/>
      <c r="BT124" s="829"/>
      <c r="BU124" s="829"/>
      <c r="BV124" s="829">
        <v>70.900000000000006</v>
      </c>
      <c r="BW124" s="829"/>
      <c r="BX124" s="829"/>
      <c r="BY124" s="829"/>
      <c r="BZ124" s="829"/>
      <c r="CA124" s="829">
        <v>52.8</v>
      </c>
      <c r="CB124" s="829"/>
      <c r="CC124" s="829"/>
      <c r="CD124" s="829"/>
      <c r="CE124" s="829"/>
      <c r="CF124" s="724"/>
      <c r="CG124" s="725"/>
      <c r="CH124" s="725"/>
      <c r="CI124" s="725"/>
      <c r="CJ124" s="860"/>
      <c r="CK124" s="868"/>
      <c r="CL124" s="868"/>
      <c r="CM124" s="868"/>
      <c r="CN124" s="868"/>
      <c r="CO124" s="869"/>
      <c r="CP124" s="833" t="s">
        <v>503</v>
      </c>
      <c r="CQ124" s="834"/>
      <c r="CR124" s="834"/>
      <c r="CS124" s="834"/>
      <c r="CT124" s="834"/>
      <c r="CU124" s="834"/>
      <c r="CV124" s="834"/>
      <c r="CW124" s="834"/>
      <c r="CX124" s="834"/>
      <c r="CY124" s="834"/>
      <c r="CZ124" s="834"/>
      <c r="DA124" s="834"/>
      <c r="DB124" s="834"/>
      <c r="DC124" s="834"/>
      <c r="DD124" s="834"/>
      <c r="DE124" s="834"/>
      <c r="DF124" s="835"/>
      <c r="DG124" s="761">
        <v>215332</v>
      </c>
      <c r="DH124" s="762"/>
      <c r="DI124" s="762"/>
      <c r="DJ124" s="762"/>
      <c r="DK124" s="763"/>
      <c r="DL124" s="764">
        <v>205945</v>
      </c>
      <c r="DM124" s="762"/>
      <c r="DN124" s="762"/>
      <c r="DO124" s="762"/>
      <c r="DP124" s="763"/>
      <c r="DQ124" s="764">
        <v>178964</v>
      </c>
      <c r="DR124" s="762"/>
      <c r="DS124" s="762"/>
      <c r="DT124" s="762"/>
      <c r="DU124" s="763"/>
      <c r="DV124" s="846">
        <v>1.7</v>
      </c>
      <c r="DW124" s="847"/>
      <c r="DX124" s="847"/>
      <c r="DY124" s="847"/>
      <c r="DZ124" s="848"/>
    </row>
    <row r="125" spans="1:130" s="228" customFormat="1" ht="26.25" customHeight="1" x14ac:dyDescent="0.15">
      <c r="A125" s="818"/>
      <c r="B125" s="819"/>
      <c r="C125" s="813" t="s">
        <v>479</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500</v>
      </c>
      <c r="AB125" s="778"/>
      <c r="AC125" s="778"/>
      <c r="AD125" s="778"/>
      <c r="AE125" s="779"/>
      <c r="AF125" s="780" t="s">
        <v>495</v>
      </c>
      <c r="AG125" s="778"/>
      <c r="AH125" s="778"/>
      <c r="AI125" s="778"/>
      <c r="AJ125" s="779"/>
      <c r="AK125" s="780" t="s">
        <v>501</v>
      </c>
      <c r="AL125" s="778"/>
      <c r="AM125" s="778"/>
      <c r="AN125" s="778"/>
      <c r="AO125" s="779"/>
      <c r="AP125" s="822" t="s">
        <v>495</v>
      </c>
      <c r="AQ125" s="823"/>
      <c r="AR125" s="823"/>
      <c r="AS125" s="823"/>
      <c r="AT125" s="82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49" t="s">
        <v>504</v>
      </c>
      <c r="CL125" s="850"/>
      <c r="CM125" s="850"/>
      <c r="CN125" s="850"/>
      <c r="CO125" s="851"/>
      <c r="CP125" s="858" t="s">
        <v>505</v>
      </c>
      <c r="CQ125" s="806"/>
      <c r="CR125" s="806"/>
      <c r="CS125" s="806"/>
      <c r="CT125" s="806"/>
      <c r="CU125" s="806"/>
      <c r="CV125" s="806"/>
      <c r="CW125" s="806"/>
      <c r="CX125" s="806"/>
      <c r="CY125" s="806"/>
      <c r="CZ125" s="806"/>
      <c r="DA125" s="806"/>
      <c r="DB125" s="806"/>
      <c r="DC125" s="806"/>
      <c r="DD125" s="806"/>
      <c r="DE125" s="806"/>
      <c r="DF125" s="807"/>
      <c r="DG125" s="859" t="s">
        <v>181</v>
      </c>
      <c r="DH125" s="840"/>
      <c r="DI125" s="840"/>
      <c r="DJ125" s="840"/>
      <c r="DK125" s="840"/>
      <c r="DL125" s="840" t="s">
        <v>506</v>
      </c>
      <c r="DM125" s="840"/>
      <c r="DN125" s="840"/>
      <c r="DO125" s="840"/>
      <c r="DP125" s="840"/>
      <c r="DQ125" s="840" t="s">
        <v>507</v>
      </c>
      <c r="DR125" s="840"/>
      <c r="DS125" s="840"/>
      <c r="DT125" s="840"/>
      <c r="DU125" s="840"/>
      <c r="DV125" s="841" t="s">
        <v>181</v>
      </c>
      <c r="DW125" s="841"/>
      <c r="DX125" s="841"/>
      <c r="DY125" s="841"/>
      <c r="DZ125" s="842"/>
    </row>
    <row r="126" spans="1:130" s="228" customFormat="1" ht="26.25" customHeight="1" thickBot="1" x14ac:dyDescent="0.2">
      <c r="A126" s="818"/>
      <c r="B126" s="819"/>
      <c r="C126" s="813" t="s">
        <v>481</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v>1853</v>
      </c>
      <c r="AB126" s="778"/>
      <c r="AC126" s="778"/>
      <c r="AD126" s="778"/>
      <c r="AE126" s="779"/>
      <c r="AF126" s="780">
        <v>1854</v>
      </c>
      <c r="AG126" s="778"/>
      <c r="AH126" s="778"/>
      <c r="AI126" s="778"/>
      <c r="AJ126" s="779"/>
      <c r="AK126" s="780">
        <v>1823</v>
      </c>
      <c r="AL126" s="778"/>
      <c r="AM126" s="778"/>
      <c r="AN126" s="778"/>
      <c r="AO126" s="779"/>
      <c r="AP126" s="822">
        <v>0</v>
      </c>
      <c r="AQ126" s="823"/>
      <c r="AR126" s="823"/>
      <c r="AS126" s="823"/>
      <c r="AT126" s="82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2"/>
      <c r="CL126" s="853"/>
      <c r="CM126" s="853"/>
      <c r="CN126" s="853"/>
      <c r="CO126" s="854"/>
      <c r="CP126" s="813" t="s">
        <v>508</v>
      </c>
      <c r="CQ126" s="750"/>
      <c r="CR126" s="750"/>
      <c r="CS126" s="750"/>
      <c r="CT126" s="750"/>
      <c r="CU126" s="750"/>
      <c r="CV126" s="750"/>
      <c r="CW126" s="750"/>
      <c r="CX126" s="750"/>
      <c r="CY126" s="750"/>
      <c r="CZ126" s="750"/>
      <c r="DA126" s="750"/>
      <c r="DB126" s="750"/>
      <c r="DC126" s="750"/>
      <c r="DD126" s="750"/>
      <c r="DE126" s="750"/>
      <c r="DF126" s="751"/>
      <c r="DG126" s="814" t="s">
        <v>495</v>
      </c>
      <c r="DH126" s="815"/>
      <c r="DI126" s="815"/>
      <c r="DJ126" s="815"/>
      <c r="DK126" s="815"/>
      <c r="DL126" s="815" t="s">
        <v>507</v>
      </c>
      <c r="DM126" s="815"/>
      <c r="DN126" s="815"/>
      <c r="DO126" s="815"/>
      <c r="DP126" s="815"/>
      <c r="DQ126" s="815" t="s">
        <v>509</v>
      </c>
      <c r="DR126" s="815"/>
      <c r="DS126" s="815"/>
      <c r="DT126" s="815"/>
      <c r="DU126" s="815"/>
      <c r="DV126" s="792" t="s">
        <v>482</v>
      </c>
      <c r="DW126" s="792"/>
      <c r="DX126" s="792"/>
      <c r="DY126" s="792"/>
      <c r="DZ126" s="793"/>
    </row>
    <row r="127" spans="1:130" s="228" customFormat="1" ht="26.25" customHeight="1" x14ac:dyDescent="0.15">
      <c r="A127" s="820"/>
      <c r="B127" s="821"/>
      <c r="C127" s="836" t="s">
        <v>510</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77" t="s">
        <v>511</v>
      </c>
      <c r="AB127" s="778"/>
      <c r="AC127" s="778"/>
      <c r="AD127" s="778"/>
      <c r="AE127" s="779"/>
      <c r="AF127" s="780" t="s">
        <v>482</v>
      </c>
      <c r="AG127" s="778"/>
      <c r="AH127" s="778"/>
      <c r="AI127" s="778"/>
      <c r="AJ127" s="779"/>
      <c r="AK127" s="780" t="s">
        <v>512</v>
      </c>
      <c r="AL127" s="778"/>
      <c r="AM127" s="778"/>
      <c r="AN127" s="778"/>
      <c r="AO127" s="779"/>
      <c r="AP127" s="822" t="s">
        <v>501</v>
      </c>
      <c r="AQ127" s="823"/>
      <c r="AR127" s="823"/>
      <c r="AS127" s="823"/>
      <c r="AT127" s="824"/>
      <c r="AU127" s="230"/>
      <c r="AV127" s="230"/>
      <c r="AW127" s="230"/>
      <c r="AX127" s="839" t="s">
        <v>513</v>
      </c>
      <c r="AY127" s="810"/>
      <c r="AZ127" s="810"/>
      <c r="BA127" s="810"/>
      <c r="BB127" s="810"/>
      <c r="BC127" s="810"/>
      <c r="BD127" s="810"/>
      <c r="BE127" s="811"/>
      <c r="BF127" s="809" t="s">
        <v>514</v>
      </c>
      <c r="BG127" s="810"/>
      <c r="BH127" s="810"/>
      <c r="BI127" s="810"/>
      <c r="BJ127" s="810"/>
      <c r="BK127" s="810"/>
      <c r="BL127" s="811"/>
      <c r="BM127" s="809" t="s">
        <v>515</v>
      </c>
      <c r="BN127" s="810"/>
      <c r="BO127" s="810"/>
      <c r="BP127" s="810"/>
      <c r="BQ127" s="810"/>
      <c r="BR127" s="810"/>
      <c r="BS127" s="811"/>
      <c r="BT127" s="809" t="s">
        <v>516</v>
      </c>
      <c r="BU127" s="810"/>
      <c r="BV127" s="810"/>
      <c r="BW127" s="810"/>
      <c r="BX127" s="810"/>
      <c r="BY127" s="810"/>
      <c r="BZ127" s="812"/>
      <c r="CA127" s="230"/>
      <c r="CB127" s="230"/>
      <c r="CC127" s="230"/>
      <c r="CD127" s="253"/>
      <c r="CE127" s="253"/>
      <c r="CF127" s="253"/>
      <c r="CG127" s="230"/>
      <c r="CH127" s="230"/>
      <c r="CI127" s="230"/>
      <c r="CJ127" s="252"/>
      <c r="CK127" s="852"/>
      <c r="CL127" s="853"/>
      <c r="CM127" s="853"/>
      <c r="CN127" s="853"/>
      <c r="CO127" s="854"/>
      <c r="CP127" s="813" t="s">
        <v>517</v>
      </c>
      <c r="CQ127" s="750"/>
      <c r="CR127" s="750"/>
      <c r="CS127" s="750"/>
      <c r="CT127" s="750"/>
      <c r="CU127" s="750"/>
      <c r="CV127" s="750"/>
      <c r="CW127" s="750"/>
      <c r="CX127" s="750"/>
      <c r="CY127" s="750"/>
      <c r="CZ127" s="750"/>
      <c r="DA127" s="750"/>
      <c r="DB127" s="750"/>
      <c r="DC127" s="750"/>
      <c r="DD127" s="750"/>
      <c r="DE127" s="750"/>
      <c r="DF127" s="751"/>
      <c r="DG127" s="814" t="s">
        <v>518</v>
      </c>
      <c r="DH127" s="815"/>
      <c r="DI127" s="815"/>
      <c r="DJ127" s="815"/>
      <c r="DK127" s="815"/>
      <c r="DL127" s="815" t="s">
        <v>500</v>
      </c>
      <c r="DM127" s="815"/>
      <c r="DN127" s="815"/>
      <c r="DO127" s="815"/>
      <c r="DP127" s="815"/>
      <c r="DQ127" s="815" t="s">
        <v>501</v>
      </c>
      <c r="DR127" s="815"/>
      <c r="DS127" s="815"/>
      <c r="DT127" s="815"/>
      <c r="DU127" s="815"/>
      <c r="DV127" s="792" t="s">
        <v>519</v>
      </c>
      <c r="DW127" s="792"/>
      <c r="DX127" s="792"/>
      <c r="DY127" s="792"/>
      <c r="DZ127" s="793"/>
    </row>
    <row r="128" spans="1:130" s="228" customFormat="1" ht="26.25" customHeight="1" thickBot="1" x14ac:dyDescent="0.2">
      <c r="A128" s="794" t="s">
        <v>520</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521</v>
      </c>
      <c r="X128" s="796"/>
      <c r="Y128" s="796"/>
      <c r="Z128" s="797"/>
      <c r="AA128" s="798">
        <v>201440</v>
      </c>
      <c r="AB128" s="799"/>
      <c r="AC128" s="799"/>
      <c r="AD128" s="799"/>
      <c r="AE128" s="800"/>
      <c r="AF128" s="801">
        <v>165146</v>
      </c>
      <c r="AG128" s="799"/>
      <c r="AH128" s="799"/>
      <c r="AI128" s="799"/>
      <c r="AJ128" s="800"/>
      <c r="AK128" s="801">
        <v>153295</v>
      </c>
      <c r="AL128" s="799"/>
      <c r="AM128" s="799"/>
      <c r="AN128" s="799"/>
      <c r="AO128" s="800"/>
      <c r="AP128" s="802"/>
      <c r="AQ128" s="803"/>
      <c r="AR128" s="803"/>
      <c r="AS128" s="803"/>
      <c r="AT128" s="804"/>
      <c r="AU128" s="230"/>
      <c r="AV128" s="230"/>
      <c r="AW128" s="230"/>
      <c r="AX128" s="805" t="s">
        <v>522</v>
      </c>
      <c r="AY128" s="806"/>
      <c r="AZ128" s="806"/>
      <c r="BA128" s="806"/>
      <c r="BB128" s="806"/>
      <c r="BC128" s="806"/>
      <c r="BD128" s="806"/>
      <c r="BE128" s="807"/>
      <c r="BF128" s="784" t="s">
        <v>494</v>
      </c>
      <c r="BG128" s="785"/>
      <c r="BH128" s="785"/>
      <c r="BI128" s="785"/>
      <c r="BJ128" s="785"/>
      <c r="BK128" s="785"/>
      <c r="BL128" s="808"/>
      <c r="BM128" s="784">
        <v>12.87</v>
      </c>
      <c r="BN128" s="785"/>
      <c r="BO128" s="785"/>
      <c r="BP128" s="785"/>
      <c r="BQ128" s="785"/>
      <c r="BR128" s="785"/>
      <c r="BS128" s="808"/>
      <c r="BT128" s="784">
        <v>20</v>
      </c>
      <c r="BU128" s="785"/>
      <c r="BV128" s="785"/>
      <c r="BW128" s="785"/>
      <c r="BX128" s="785"/>
      <c r="BY128" s="785"/>
      <c r="BZ128" s="786"/>
      <c r="CA128" s="253"/>
      <c r="CB128" s="253"/>
      <c r="CC128" s="253"/>
      <c r="CD128" s="253"/>
      <c r="CE128" s="253"/>
      <c r="CF128" s="253"/>
      <c r="CG128" s="230"/>
      <c r="CH128" s="230"/>
      <c r="CI128" s="230"/>
      <c r="CJ128" s="252"/>
      <c r="CK128" s="855"/>
      <c r="CL128" s="856"/>
      <c r="CM128" s="856"/>
      <c r="CN128" s="856"/>
      <c r="CO128" s="857"/>
      <c r="CP128" s="787" t="s">
        <v>523</v>
      </c>
      <c r="CQ128" s="728"/>
      <c r="CR128" s="728"/>
      <c r="CS128" s="728"/>
      <c r="CT128" s="728"/>
      <c r="CU128" s="728"/>
      <c r="CV128" s="728"/>
      <c r="CW128" s="728"/>
      <c r="CX128" s="728"/>
      <c r="CY128" s="728"/>
      <c r="CZ128" s="728"/>
      <c r="DA128" s="728"/>
      <c r="DB128" s="728"/>
      <c r="DC128" s="728"/>
      <c r="DD128" s="728"/>
      <c r="DE128" s="728"/>
      <c r="DF128" s="729"/>
      <c r="DG128" s="788">
        <v>330</v>
      </c>
      <c r="DH128" s="789"/>
      <c r="DI128" s="789"/>
      <c r="DJ128" s="789"/>
      <c r="DK128" s="789"/>
      <c r="DL128" s="789">
        <v>1331</v>
      </c>
      <c r="DM128" s="789"/>
      <c r="DN128" s="789"/>
      <c r="DO128" s="789"/>
      <c r="DP128" s="789"/>
      <c r="DQ128" s="789">
        <v>358</v>
      </c>
      <c r="DR128" s="789"/>
      <c r="DS128" s="789"/>
      <c r="DT128" s="789"/>
      <c r="DU128" s="789"/>
      <c r="DV128" s="790">
        <v>0</v>
      </c>
      <c r="DW128" s="790"/>
      <c r="DX128" s="790"/>
      <c r="DY128" s="790"/>
      <c r="DZ128" s="791"/>
    </row>
    <row r="129" spans="1:131" s="228" customFormat="1" ht="26.25" customHeight="1" x14ac:dyDescent="0.15">
      <c r="A129" s="772" t="s">
        <v>110</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524</v>
      </c>
      <c r="X129" s="775"/>
      <c r="Y129" s="775"/>
      <c r="Z129" s="776"/>
      <c r="AA129" s="777">
        <v>13594127</v>
      </c>
      <c r="AB129" s="778"/>
      <c r="AC129" s="778"/>
      <c r="AD129" s="778"/>
      <c r="AE129" s="779"/>
      <c r="AF129" s="780">
        <v>14324144</v>
      </c>
      <c r="AG129" s="778"/>
      <c r="AH129" s="778"/>
      <c r="AI129" s="778"/>
      <c r="AJ129" s="779"/>
      <c r="AK129" s="780">
        <v>13897985</v>
      </c>
      <c r="AL129" s="778"/>
      <c r="AM129" s="778"/>
      <c r="AN129" s="778"/>
      <c r="AO129" s="779"/>
      <c r="AP129" s="781"/>
      <c r="AQ129" s="782"/>
      <c r="AR129" s="782"/>
      <c r="AS129" s="782"/>
      <c r="AT129" s="783"/>
      <c r="AU129" s="231"/>
      <c r="AV129" s="231"/>
      <c r="AW129" s="231"/>
      <c r="AX129" s="749" t="s">
        <v>525</v>
      </c>
      <c r="AY129" s="750"/>
      <c r="AZ129" s="750"/>
      <c r="BA129" s="750"/>
      <c r="BB129" s="750"/>
      <c r="BC129" s="750"/>
      <c r="BD129" s="750"/>
      <c r="BE129" s="751"/>
      <c r="BF129" s="768" t="s">
        <v>495</v>
      </c>
      <c r="BG129" s="769"/>
      <c r="BH129" s="769"/>
      <c r="BI129" s="769"/>
      <c r="BJ129" s="769"/>
      <c r="BK129" s="769"/>
      <c r="BL129" s="770"/>
      <c r="BM129" s="768">
        <v>17.87</v>
      </c>
      <c r="BN129" s="769"/>
      <c r="BO129" s="769"/>
      <c r="BP129" s="769"/>
      <c r="BQ129" s="769"/>
      <c r="BR129" s="769"/>
      <c r="BS129" s="770"/>
      <c r="BT129" s="768">
        <v>30</v>
      </c>
      <c r="BU129" s="769"/>
      <c r="BV129" s="769"/>
      <c r="BW129" s="769"/>
      <c r="BX129" s="769"/>
      <c r="BY129" s="769"/>
      <c r="BZ129" s="7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772" t="s">
        <v>526</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527</v>
      </c>
      <c r="X130" s="775"/>
      <c r="Y130" s="775"/>
      <c r="Z130" s="776"/>
      <c r="AA130" s="777">
        <v>2935794</v>
      </c>
      <c r="AB130" s="778"/>
      <c r="AC130" s="778"/>
      <c r="AD130" s="778"/>
      <c r="AE130" s="779"/>
      <c r="AF130" s="780">
        <v>3199205</v>
      </c>
      <c r="AG130" s="778"/>
      <c r="AH130" s="778"/>
      <c r="AI130" s="778"/>
      <c r="AJ130" s="779"/>
      <c r="AK130" s="780">
        <v>3251149</v>
      </c>
      <c r="AL130" s="778"/>
      <c r="AM130" s="778"/>
      <c r="AN130" s="778"/>
      <c r="AO130" s="779"/>
      <c r="AP130" s="781"/>
      <c r="AQ130" s="782"/>
      <c r="AR130" s="782"/>
      <c r="AS130" s="782"/>
      <c r="AT130" s="783"/>
      <c r="AU130" s="231"/>
      <c r="AV130" s="231"/>
      <c r="AW130" s="231"/>
      <c r="AX130" s="749" t="s">
        <v>528</v>
      </c>
      <c r="AY130" s="750"/>
      <c r="AZ130" s="750"/>
      <c r="BA130" s="750"/>
      <c r="BB130" s="750"/>
      <c r="BC130" s="750"/>
      <c r="BD130" s="750"/>
      <c r="BE130" s="751"/>
      <c r="BF130" s="752">
        <v>11.8</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529</v>
      </c>
      <c r="X131" s="759"/>
      <c r="Y131" s="759"/>
      <c r="Z131" s="760"/>
      <c r="AA131" s="761">
        <v>10658333</v>
      </c>
      <c r="AB131" s="762"/>
      <c r="AC131" s="762"/>
      <c r="AD131" s="762"/>
      <c r="AE131" s="763"/>
      <c r="AF131" s="764">
        <v>11124939</v>
      </c>
      <c r="AG131" s="762"/>
      <c r="AH131" s="762"/>
      <c r="AI131" s="762"/>
      <c r="AJ131" s="763"/>
      <c r="AK131" s="764">
        <v>10646836</v>
      </c>
      <c r="AL131" s="762"/>
      <c r="AM131" s="762"/>
      <c r="AN131" s="762"/>
      <c r="AO131" s="763"/>
      <c r="AP131" s="765"/>
      <c r="AQ131" s="766"/>
      <c r="AR131" s="766"/>
      <c r="AS131" s="766"/>
      <c r="AT131" s="767"/>
      <c r="AU131" s="231"/>
      <c r="AV131" s="231"/>
      <c r="AW131" s="231"/>
      <c r="AX131" s="727" t="s">
        <v>530</v>
      </c>
      <c r="AY131" s="728"/>
      <c r="AZ131" s="728"/>
      <c r="BA131" s="728"/>
      <c r="BB131" s="728"/>
      <c r="BC131" s="728"/>
      <c r="BD131" s="728"/>
      <c r="BE131" s="729"/>
      <c r="BF131" s="730">
        <v>52.8</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736" t="s">
        <v>531</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532</v>
      </c>
      <c r="W132" s="740"/>
      <c r="X132" s="740"/>
      <c r="Y132" s="740"/>
      <c r="Z132" s="741"/>
      <c r="AA132" s="742">
        <v>12.15128107</v>
      </c>
      <c r="AB132" s="743"/>
      <c r="AC132" s="743"/>
      <c r="AD132" s="743"/>
      <c r="AE132" s="744"/>
      <c r="AF132" s="745">
        <v>10.762027550000001</v>
      </c>
      <c r="AG132" s="743"/>
      <c r="AH132" s="743"/>
      <c r="AI132" s="743"/>
      <c r="AJ132" s="744"/>
      <c r="AK132" s="745">
        <v>12.771484409999999</v>
      </c>
      <c r="AL132" s="743"/>
      <c r="AM132" s="743"/>
      <c r="AN132" s="743"/>
      <c r="AO132" s="744"/>
      <c r="AP132" s="746"/>
      <c r="AQ132" s="747"/>
      <c r="AR132" s="747"/>
      <c r="AS132" s="747"/>
      <c r="AT132" s="748"/>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533</v>
      </c>
      <c r="W133" s="719"/>
      <c r="X133" s="719"/>
      <c r="Y133" s="719"/>
      <c r="Z133" s="720"/>
      <c r="AA133" s="721">
        <v>12.5</v>
      </c>
      <c r="AB133" s="722"/>
      <c r="AC133" s="722"/>
      <c r="AD133" s="722"/>
      <c r="AE133" s="723"/>
      <c r="AF133" s="721">
        <v>11.9</v>
      </c>
      <c r="AG133" s="722"/>
      <c r="AH133" s="722"/>
      <c r="AI133" s="722"/>
      <c r="AJ133" s="723"/>
      <c r="AK133" s="721">
        <v>11.8</v>
      </c>
      <c r="AL133" s="722"/>
      <c r="AM133" s="722"/>
      <c r="AN133" s="722"/>
      <c r="AO133" s="723"/>
      <c r="AP133" s="724"/>
      <c r="AQ133" s="725"/>
      <c r="AR133" s="725"/>
      <c r="AS133" s="725"/>
      <c r="AT133" s="726"/>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B5oNkXnXgLkKJ4jpv5UliRk2tWb4JEInEbMEAxE8/wAmrzOF7sPY/m96rQMQsUI/nVH4a/nI2lufmBZiqef48w==" saltValue="bImbGMt48GywnfJU2JiN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534</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JooRPpf0s2KpHHKU/ctqj/NAEpmI7xHpuRGb8KGfAI/fOG79dkn1UFhX7k/zAXyPqb7LCYO2L7bEm4TqtW21uA==" saltValue="aBV8cTkB/tXpZ5B5z22+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oeKa1uPHQhXqUvkpHn79WmvreVH09Nje52+jRXceRoyqz4E8wg9ZxUG2zCgpvAPZ46B4ide6cT+ovDB0IIWMQ==" saltValue="3SQ0v4KCGClSrSMs693r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535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536</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7" t="s">
        <v>537</v>
      </c>
      <c r="AP7" s="270"/>
      <c r="AQ7" s="271" t="s">
        <v>538</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8"/>
      <c r="AP8" s="276" t="s">
        <v>539</v>
      </c>
      <c r="AQ8" s="277" t="s">
        <v>540</v>
      </c>
      <c r="AR8" s="278" t="s">
        <v>541</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29" t="s">
        <v>542</v>
      </c>
      <c r="AL9" s="1130"/>
      <c r="AM9" s="1130"/>
      <c r="AN9" s="1131"/>
      <c r="AO9" s="279">
        <v>4330514</v>
      </c>
      <c r="AP9" s="279">
        <v>156619</v>
      </c>
      <c r="AQ9" s="280">
        <v>105319</v>
      </c>
      <c r="AR9" s="281">
        <v>48.7</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29" t="s">
        <v>543</v>
      </c>
      <c r="AL10" s="1130"/>
      <c r="AM10" s="1130"/>
      <c r="AN10" s="1131"/>
      <c r="AO10" s="282">
        <v>55490</v>
      </c>
      <c r="AP10" s="282">
        <v>2007</v>
      </c>
      <c r="AQ10" s="283">
        <v>9860</v>
      </c>
      <c r="AR10" s="284">
        <v>-79.599999999999994</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29" t="s">
        <v>544</v>
      </c>
      <c r="AL11" s="1130"/>
      <c r="AM11" s="1130"/>
      <c r="AN11" s="1131"/>
      <c r="AO11" s="282" t="s">
        <v>545</v>
      </c>
      <c r="AP11" s="282" t="s">
        <v>545</v>
      </c>
      <c r="AQ11" s="283">
        <v>1656</v>
      </c>
      <c r="AR11" s="284" t="s">
        <v>545</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29" t="s">
        <v>546</v>
      </c>
      <c r="AL12" s="1130"/>
      <c r="AM12" s="1130"/>
      <c r="AN12" s="1131"/>
      <c r="AO12" s="282" t="s">
        <v>545</v>
      </c>
      <c r="AP12" s="282" t="s">
        <v>545</v>
      </c>
      <c r="AQ12" s="283">
        <v>3</v>
      </c>
      <c r="AR12" s="284" t="s">
        <v>545</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29" t="s">
        <v>547</v>
      </c>
      <c r="AL13" s="1130"/>
      <c r="AM13" s="1130"/>
      <c r="AN13" s="1131"/>
      <c r="AO13" s="282">
        <v>161760</v>
      </c>
      <c r="AP13" s="282">
        <v>5850</v>
      </c>
      <c r="AQ13" s="283">
        <v>4056</v>
      </c>
      <c r="AR13" s="284">
        <v>44.2</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29" t="s">
        <v>548</v>
      </c>
      <c r="AL14" s="1130"/>
      <c r="AM14" s="1130"/>
      <c r="AN14" s="1131"/>
      <c r="AO14" s="282">
        <v>230178</v>
      </c>
      <c r="AP14" s="282">
        <v>8325</v>
      </c>
      <c r="AQ14" s="283">
        <v>2339</v>
      </c>
      <c r="AR14" s="284">
        <v>255.9</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2" t="s">
        <v>549</v>
      </c>
      <c r="AL15" s="1133"/>
      <c r="AM15" s="1133"/>
      <c r="AN15" s="1134"/>
      <c r="AO15" s="282">
        <v>-275496</v>
      </c>
      <c r="AP15" s="282">
        <v>-9964</v>
      </c>
      <c r="AQ15" s="283">
        <v>-7717</v>
      </c>
      <c r="AR15" s="284">
        <v>29.1</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2" t="s">
        <v>191</v>
      </c>
      <c r="AL16" s="1133"/>
      <c r="AM16" s="1133"/>
      <c r="AN16" s="1134"/>
      <c r="AO16" s="282">
        <v>4502446</v>
      </c>
      <c r="AP16" s="282">
        <v>162837</v>
      </c>
      <c r="AQ16" s="283">
        <v>115515</v>
      </c>
      <c r="AR16" s="284">
        <v>41</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550</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551</v>
      </c>
      <c r="AP20" s="291" t="s">
        <v>552</v>
      </c>
      <c r="AQ20" s="292" t="s">
        <v>553</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5" t="s">
        <v>554</v>
      </c>
      <c r="AL21" s="1136"/>
      <c r="AM21" s="1136"/>
      <c r="AN21" s="1137"/>
      <c r="AO21" s="295">
        <v>16.46</v>
      </c>
      <c r="AP21" s="296">
        <v>10.69</v>
      </c>
      <c r="AQ21" s="297">
        <v>5.77</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5" t="s">
        <v>555</v>
      </c>
      <c r="AL22" s="1136"/>
      <c r="AM22" s="1136"/>
      <c r="AN22" s="1137"/>
      <c r="AO22" s="300">
        <v>98</v>
      </c>
      <c r="AP22" s="301">
        <v>97.4</v>
      </c>
      <c r="AQ22" s="302">
        <v>0.6</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28" t="s">
        <v>556</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5"/>
    </row>
    <row r="27" spans="1:46" x14ac:dyDescent="0.15">
      <c r="A27" s="307"/>
      <c r="AO27" s="260"/>
      <c r="AP27" s="260"/>
      <c r="AQ27" s="260"/>
      <c r="AR27" s="260"/>
      <c r="AS27" s="260"/>
      <c r="AT27" s="260"/>
    </row>
    <row r="28" spans="1:46" ht="17.25" x14ac:dyDescent="0.15">
      <c r="A28" s="261" t="s">
        <v>557</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558</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7" t="s">
        <v>537</v>
      </c>
      <c r="AP30" s="270"/>
      <c r="AQ30" s="271" t="s">
        <v>538</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8"/>
      <c r="AP31" s="276" t="s">
        <v>539</v>
      </c>
      <c r="AQ31" s="277" t="s">
        <v>540</v>
      </c>
      <c r="AR31" s="278" t="s">
        <v>541</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9" t="s">
        <v>559</v>
      </c>
      <c r="AL32" s="1120"/>
      <c r="AM32" s="1120"/>
      <c r="AN32" s="1121"/>
      <c r="AO32" s="310">
        <v>3986569</v>
      </c>
      <c r="AP32" s="310">
        <v>144180</v>
      </c>
      <c r="AQ32" s="311">
        <v>74824</v>
      </c>
      <c r="AR32" s="312">
        <v>92.7</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9" t="s">
        <v>560</v>
      </c>
      <c r="AL33" s="1120"/>
      <c r="AM33" s="1120"/>
      <c r="AN33" s="1121"/>
      <c r="AO33" s="310" t="s">
        <v>545</v>
      </c>
      <c r="AP33" s="310" t="s">
        <v>545</v>
      </c>
      <c r="AQ33" s="311" t="s">
        <v>545</v>
      </c>
      <c r="AR33" s="312" t="s">
        <v>545</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9" t="s">
        <v>561</v>
      </c>
      <c r="AL34" s="1120"/>
      <c r="AM34" s="1120"/>
      <c r="AN34" s="1121"/>
      <c r="AO34" s="310" t="s">
        <v>545</v>
      </c>
      <c r="AP34" s="310" t="s">
        <v>545</v>
      </c>
      <c r="AQ34" s="311">
        <v>1</v>
      </c>
      <c r="AR34" s="312" t="s">
        <v>545</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9" t="s">
        <v>562</v>
      </c>
      <c r="AL35" s="1120"/>
      <c r="AM35" s="1120"/>
      <c r="AN35" s="1121"/>
      <c r="AO35" s="310">
        <v>738481</v>
      </c>
      <c r="AP35" s="310">
        <v>26708</v>
      </c>
      <c r="AQ35" s="311">
        <v>17427</v>
      </c>
      <c r="AR35" s="312">
        <v>53.3</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9" t="s">
        <v>563</v>
      </c>
      <c r="AL36" s="1120"/>
      <c r="AM36" s="1120"/>
      <c r="AN36" s="1121"/>
      <c r="AO36" s="310">
        <v>29376</v>
      </c>
      <c r="AP36" s="310">
        <v>1062</v>
      </c>
      <c r="AQ36" s="311">
        <v>2447</v>
      </c>
      <c r="AR36" s="312">
        <v>-56.6</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9" t="s">
        <v>564</v>
      </c>
      <c r="AL37" s="1120"/>
      <c r="AM37" s="1120"/>
      <c r="AN37" s="1121"/>
      <c r="AO37" s="310">
        <v>9662</v>
      </c>
      <c r="AP37" s="310">
        <v>349</v>
      </c>
      <c r="AQ37" s="311">
        <v>591</v>
      </c>
      <c r="AR37" s="312">
        <v>-40.9</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2" t="s">
        <v>565</v>
      </c>
      <c r="AL38" s="1123"/>
      <c r="AM38" s="1123"/>
      <c r="AN38" s="1124"/>
      <c r="AO38" s="313">
        <v>115</v>
      </c>
      <c r="AP38" s="313">
        <v>4</v>
      </c>
      <c r="AQ38" s="314">
        <v>2</v>
      </c>
      <c r="AR38" s="302">
        <v>100</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2" t="s">
        <v>566</v>
      </c>
      <c r="AL39" s="1123"/>
      <c r="AM39" s="1123"/>
      <c r="AN39" s="1124"/>
      <c r="AO39" s="310">
        <v>-153295</v>
      </c>
      <c r="AP39" s="310">
        <v>-5544</v>
      </c>
      <c r="AQ39" s="311">
        <v>-3618</v>
      </c>
      <c r="AR39" s="312">
        <v>53.2</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9" t="s">
        <v>567</v>
      </c>
      <c r="AL40" s="1120"/>
      <c r="AM40" s="1120"/>
      <c r="AN40" s="1121"/>
      <c r="AO40" s="310">
        <v>-3251149</v>
      </c>
      <c r="AP40" s="310">
        <v>-117582</v>
      </c>
      <c r="AQ40" s="311">
        <v>-63812</v>
      </c>
      <c r="AR40" s="312">
        <v>84.3</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5" t="s">
        <v>305</v>
      </c>
      <c r="AL41" s="1126"/>
      <c r="AM41" s="1126"/>
      <c r="AN41" s="1127"/>
      <c r="AO41" s="310">
        <v>1359759</v>
      </c>
      <c r="AP41" s="310">
        <v>49178</v>
      </c>
      <c r="AQ41" s="311">
        <v>27863</v>
      </c>
      <c r="AR41" s="312">
        <v>76.5</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568</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569</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570</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2" t="s">
        <v>537</v>
      </c>
      <c r="AN49" s="1114" t="s">
        <v>571</v>
      </c>
      <c r="AO49" s="1115"/>
      <c r="AP49" s="1115"/>
      <c r="AQ49" s="1115"/>
      <c r="AR49" s="1116"/>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13"/>
      <c r="AN50" s="326" t="s">
        <v>572</v>
      </c>
      <c r="AO50" s="327" t="s">
        <v>573</v>
      </c>
      <c r="AP50" s="328" t="s">
        <v>574</v>
      </c>
      <c r="AQ50" s="329" t="s">
        <v>575</v>
      </c>
      <c r="AR50" s="330" t="s">
        <v>576</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577</v>
      </c>
      <c r="AL51" s="323"/>
      <c r="AM51" s="331">
        <v>3826692</v>
      </c>
      <c r="AN51" s="332">
        <v>124859</v>
      </c>
      <c r="AO51" s="333">
        <v>8</v>
      </c>
      <c r="AP51" s="334">
        <v>85173</v>
      </c>
      <c r="AQ51" s="335">
        <v>-4.3</v>
      </c>
      <c r="AR51" s="336">
        <v>12.3</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578</v>
      </c>
      <c r="AM52" s="339">
        <v>2122602</v>
      </c>
      <c r="AN52" s="340">
        <v>69257</v>
      </c>
      <c r="AO52" s="341">
        <v>11</v>
      </c>
      <c r="AP52" s="342">
        <v>43913</v>
      </c>
      <c r="AQ52" s="343">
        <v>-3.4</v>
      </c>
      <c r="AR52" s="344">
        <v>14.4</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579</v>
      </c>
      <c r="AL53" s="323"/>
      <c r="AM53" s="331">
        <v>2733321</v>
      </c>
      <c r="AN53" s="332">
        <v>90700</v>
      </c>
      <c r="AO53" s="333">
        <v>-27.4</v>
      </c>
      <c r="AP53" s="334">
        <v>94081</v>
      </c>
      <c r="AQ53" s="335">
        <v>10.5</v>
      </c>
      <c r="AR53" s="336">
        <v>-37.9</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578</v>
      </c>
      <c r="AM54" s="339">
        <v>2017093</v>
      </c>
      <c r="AN54" s="340">
        <v>66933</v>
      </c>
      <c r="AO54" s="341">
        <v>-3.4</v>
      </c>
      <c r="AP54" s="342">
        <v>48949</v>
      </c>
      <c r="AQ54" s="343">
        <v>11.5</v>
      </c>
      <c r="AR54" s="344">
        <v>-14.9</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580</v>
      </c>
      <c r="AL55" s="323"/>
      <c r="AM55" s="331">
        <v>3165310</v>
      </c>
      <c r="AN55" s="332">
        <v>108013</v>
      </c>
      <c r="AO55" s="333">
        <v>19.100000000000001</v>
      </c>
      <c r="AP55" s="334">
        <v>92632</v>
      </c>
      <c r="AQ55" s="335">
        <v>-1.5</v>
      </c>
      <c r="AR55" s="336">
        <v>20.6</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578</v>
      </c>
      <c r="AM56" s="339">
        <v>1566362</v>
      </c>
      <c r="AN56" s="340">
        <v>53450</v>
      </c>
      <c r="AO56" s="341">
        <v>-20.100000000000001</v>
      </c>
      <c r="AP56" s="342">
        <v>47978</v>
      </c>
      <c r="AQ56" s="343">
        <v>-2</v>
      </c>
      <c r="AR56" s="344">
        <v>-18.100000000000001</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581</v>
      </c>
      <c r="AL57" s="323"/>
      <c r="AM57" s="331">
        <v>3593309</v>
      </c>
      <c r="AN57" s="332">
        <v>126232</v>
      </c>
      <c r="AO57" s="333">
        <v>16.899999999999999</v>
      </c>
      <c r="AP57" s="334">
        <v>96469</v>
      </c>
      <c r="AQ57" s="335">
        <v>4.0999999999999996</v>
      </c>
      <c r="AR57" s="336">
        <v>12.8</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578</v>
      </c>
      <c r="AM58" s="339">
        <v>1919841</v>
      </c>
      <c r="AN58" s="340">
        <v>67443</v>
      </c>
      <c r="AO58" s="341">
        <v>26.2</v>
      </c>
      <c r="AP58" s="342">
        <v>49775</v>
      </c>
      <c r="AQ58" s="343">
        <v>3.7</v>
      </c>
      <c r="AR58" s="344">
        <v>22.5</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582</v>
      </c>
      <c r="AL59" s="323"/>
      <c r="AM59" s="331">
        <v>3691794</v>
      </c>
      <c r="AN59" s="332">
        <v>133519</v>
      </c>
      <c r="AO59" s="333">
        <v>5.8</v>
      </c>
      <c r="AP59" s="334">
        <v>85743</v>
      </c>
      <c r="AQ59" s="335">
        <v>-11.1</v>
      </c>
      <c r="AR59" s="336">
        <v>16.899999999999999</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578</v>
      </c>
      <c r="AM60" s="339">
        <v>1872407</v>
      </c>
      <c r="AN60" s="340">
        <v>67718</v>
      </c>
      <c r="AO60" s="341">
        <v>0.4</v>
      </c>
      <c r="AP60" s="342">
        <v>45231</v>
      </c>
      <c r="AQ60" s="343">
        <v>-9.1</v>
      </c>
      <c r="AR60" s="344">
        <v>9.5</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583</v>
      </c>
      <c r="AL61" s="345"/>
      <c r="AM61" s="346">
        <v>3402085</v>
      </c>
      <c r="AN61" s="347">
        <v>116665</v>
      </c>
      <c r="AO61" s="348">
        <v>4.5</v>
      </c>
      <c r="AP61" s="349">
        <v>90820</v>
      </c>
      <c r="AQ61" s="350">
        <v>-0.5</v>
      </c>
      <c r="AR61" s="336">
        <v>5</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578</v>
      </c>
      <c r="AM62" s="339">
        <v>1899661</v>
      </c>
      <c r="AN62" s="340">
        <v>64960</v>
      </c>
      <c r="AO62" s="341">
        <v>2.8</v>
      </c>
      <c r="AP62" s="342">
        <v>47169</v>
      </c>
      <c r="AQ62" s="343">
        <v>0.1</v>
      </c>
      <c r="AR62" s="344">
        <v>2.7</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OGK6ZOXnLwdtFqlYmG1dy7rsN3OtNLvE160nMy72h5gFD8Hv4TYpcObub6KpiA37Ka+JvjGmplYBBcHX1d+b/A==" saltValue="riqFGyy3pR0cinj7IFVm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585</v>
      </c>
    </row>
    <row r="120" spans="125:125" ht="13.5" hidden="1" customHeight="1" x14ac:dyDescent="0.15"/>
    <row r="121" spans="125:125" ht="13.5" hidden="1" customHeight="1" x14ac:dyDescent="0.15">
      <c r="DU121" s="257"/>
    </row>
  </sheetData>
  <sheetProtection algorithmName="SHA-512" hashValue="ARYlFB/fTIyiii3/wK1LZbeI48jgRCPpG9LJMsHxgh2C8rPArvHDLKWptESRBLdHUKO/dqJwkTgxV8CXhJrXzw==" saltValue="ft+J2DF+3QH5M2CqHbVF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586</v>
      </c>
    </row>
  </sheetData>
  <sheetProtection algorithmName="SHA-512" hashValue="FLLlsEX+MtbPIG0WNVbDJHTMbT8PETFB6d5flAi4hg+YoX5SFuJCaIfRK6t48niQGBov8ZUlxEV4D13R2altBQ==" saltValue="5KF7etslSme+MxOwsqKe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587</v>
      </c>
      <c r="G46" s="8" t="s">
        <v>588</v>
      </c>
      <c r="H46" s="8" t="s">
        <v>589</v>
      </c>
      <c r="I46" s="8" t="s">
        <v>590</v>
      </c>
      <c r="J46" s="9" t="s">
        <v>591</v>
      </c>
    </row>
    <row r="47" spans="2:10" ht="57.75" customHeight="1" x14ac:dyDescent="0.15">
      <c r="B47" s="10"/>
      <c r="C47" s="1138" t="s">
        <v>3</v>
      </c>
      <c r="D47" s="1138"/>
      <c r="E47" s="1139"/>
      <c r="F47" s="11">
        <v>7.84</v>
      </c>
      <c r="G47" s="12">
        <v>7.2</v>
      </c>
      <c r="H47" s="12">
        <v>8.9</v>
      </c>
      <c r="I47" s="12">
        <v>10.56</v>
      </c>
      <c r="J47" s="13">
        <v>12.39</v>
      </c>
    </row>
    <row r="48" spans="2:10" ht="57.75" customHeight="1" x14ac:dyDescent="0.15">
      <c r="B48" s="14"/>
      <c r="C48" s="1140" t="s">
        <v>4</v>
      </c>
      <c r="D48" s="1140"/>
      <c r="E48" s="1141"/>
      <c r="F48" s="15">
        <v>5.3</v>
      </c>
      <c r="G48" s="16">
        <v>5.27</v>
      </c>
      <c r="H48" s="16">
        <v>5.18</v>
      </c>
      <c r="I48" s="16">
        <v>6</v>
      </c>
      <c r="J48" s="17">
        <v>5.37</v>
      </c>
    </row>
    <row r="49" spans="2:10" ht="57.75" customHeight="1" thickBot="1" x14ac:dyDescent="0.2">
      <c r="B49" s="18"/>
      <c r="C49" s="1142" t="s">
        <v>5</v>
      </c>
      <c r="D49" s="1142"/>
      <c r="E49" s="1143"/>
      <c r="F49" s="19" t="s">
        <v>592</v>
      </c>
      <c r="G49" s="20" t="s">
        <v>593</v>
      </c>
      <c r="H49" s="20">
        <v>1.8</v>
      </c>
      <c r="I49" s="20">
        <v>3.19</v>
      </c>
      <c r="J49" s="21">
        <v>0.7</v>
      </c>
    </row>
    <row r="50" spans="2:10" x14ac:dyDescent="0.15"/>
  </sheetData>
  <sheetProtection algorithmName="SHA-512" hashValue="Uf8MTDsEh1zgAkEheO/MlELxqfj3EeddUKqMVkxvbXFrxfooL7mCtseXfxOT4L2m3vFdmMDdNAhShsyFiIZ8iA==" saltValue="4Whok0MDSO1/ACEJ0AmA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2024-03-11T07:24:33Z</cp:lastPrinted>
  <dcterms:created xsi:type="dcterms:W3CDTF">2024-02-05T02:46:51Z</dcterms:created>
  <dcterms:modified xsi:type="dcterms:W3CDTF">2024-03-25T06:17:56Z</dcterms:modified>
  <cp:category/>
</cp:coreProperties>
</file>