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ote③\311 調査物（毎年）\財政状況資料集（財政比較分析表）\平成30年度決算\03_R2.9提出資料作成\"/>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<sst xmlns="http://schemas.openxmlformats.org/spreadsheetml/2006/main" count="1083" uniqueCount="624">
  <si>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</si>
  <si>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</si>
  <si>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</si>
  <si>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</si>
  <si>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</si>
  <si>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</si>
  <si>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</si>
  <si>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</si>
  <si>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</si>
  <si>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</si>
  <si>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</si>
  <si>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</si>
  <si>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</si>
  <si>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</si>
  <si>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</si>
  <si>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</si>
  <si>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</si>
  <si>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</si>
  <si>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</si>
  <si>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</si>
  <si>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</si>
  <si>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</si>
  <si>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</si>
  <si>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</si>
  <si>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</si>
  <si>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</si>
  <si>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</si>
  <si>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</si>
  <si>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</si>
  <si>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</si>
  <si>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</si>
  <si>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</si>
  <si>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</si>
  <si>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</si>
  <si>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</si>
  <si>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</si>
  <si>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</si>
  <si>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</si>
  <si>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</si>
  <si>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</si>
  <si>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</si>
  <si>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</si>
  <si>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</si>
  <si>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</si>
  <si>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</si>
  <si>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</si>
  <si>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</si>
  <si>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</si>
  <si>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</si>
  <si>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</si>
  <si>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</si>
  <si>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</si>
  <si>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</si>
  <si>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</si>
  <si>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</si>
  <si>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</si>
  <si>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</si>
  <si>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</si>
  <si>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</si>
  <si>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</si>
  <si>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</si>
  <si>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</si>
  <si>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</si>
  <si>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</si>
  <si>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</si>
  <si>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</si>
  <si>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</si>
  <si>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</si>
  <si>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</si>
  <si>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</si>
  <si>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</si>
  <si>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</si>
  <si>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</si>
  <si>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</si>
  <si>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</si>
  <si>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</si>
  <si>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</si>
  <si>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</si>
  <si>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</si>
  <si>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</si>
  <si>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</si>
  <si>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</si>
  <si>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</si>
  <si>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</si>
  <si>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</si>
  <si>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</si>
  <si>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</si>
  <si>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</si>
  <si>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</si>
  <si>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</si>
  <si>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</si>
  <si>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</si>
  <si>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</si>
  <si>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</si>
  <si>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</si>
  <si>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</si>
  <si>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</si>
  <si>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</si>
  <si>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</si>
  <si>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</si>
  <si>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</si>
  <si>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</si>
  <si>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</si>
  <si>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</si>
  <si>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</si>
  <si>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</si>
  <si>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</si>
  <si>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</si>
  <si>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</si>
  <si>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</si>
  <si>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</si>
  <si>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</si>
  <si>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</si>
  <si>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</si>
  <si>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</si>
  <si>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</si>
  <si>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</si>
  <si>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</si>
  <si>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</si>
  <si>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</si>
  <si>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</si>
  <si>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</si>
  <si>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</si>
  <si>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</si>
  <si>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</si>
  <si>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</si>
  <si>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</si>
  <si>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</si>
  <si>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</si>
  <si>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</si>
  <si>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</si>
  <si>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</si>
  <si>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</si>
  <si>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</si>
  <si>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</si>
  <si>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</si>
  <si>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</si>
  <si>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</si>
  <si>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</si>
  <si>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</si>
  <si>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</si>
  <si>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</si>
  <si>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</si>
  <si>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</si>
  <si>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</si>
  <si>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</si>
  <si>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</si>
  <si>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</si>
  <si>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</si>
  <si>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</si>
  <si>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</si>
  <si>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</si>
  <si>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</si>
  <si>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</si>
  <si>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</si>
  <si>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</si>
  <si>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</si>
  <si>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</si>
  <si>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</si>
  <si>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</si>
  <si>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</si>
  <si>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</si>
  <si>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</si>
  <si>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</si>
  <si>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</si>
  <si>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</si>
  <si>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</si>
  <si>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</si>
  <si>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</si>
  <si>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</si>
  <si>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</si>
  <si>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</si>
  <si>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</si>
  <si>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</si>
  <si>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</si>
  <si>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</si>
  <si>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</si>
  <si>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</si>
  <si>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</si>
  <si>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</si>
  <si>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</si>
  <si>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</si>
  <si>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</si>
  <si>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</si>
  <si>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</si>
  <si>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</si>
  <si>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</si>
  <si>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</si>
  <si>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</si>
  <si>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</si>
  <si>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</si>
  <si>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</si>
  <si>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</si>
  <si>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</si>
  <si>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</si>
  <si>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</si>
  <si>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</si>
  <si>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</si>
  <si>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</si>
  <si>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</si>
  <si>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</si>
  <si>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</si>
  <si>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</si>
  <si>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</si>
  <si>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</si>
  <si>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</si>
  <si>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</si>
  <si>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</si>
  <si>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</si>
  <si>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</si>
  <si>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</si>
  <si>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岡山県高梁市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</si>
  <si>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</si>
  <si>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</si>
  <si>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</si>
  <si>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</si>
  <si>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</si>
  <si>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</si>
  <si>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</si>
  <si>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</si>
  <si>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</si>
  <si>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</si>
  <si>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</si>
  <si>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</si>
  <si>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</si>
  <si>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</si>
  <si>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</si>
  <si>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</si>
  <si>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</si>
  <si>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</si>
  <si>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</si>
  <si>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</si>
  <si>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</si>
  <si>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</si>
  <si>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</si>
  <si>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</si>
  <si>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</si>
  <si>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</si>
  <si>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</si>
  <si>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</si>
  <si>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</si>
  <si>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</si>
  <si>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</si>
  <si>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</si>
  <si>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</si>
  <si>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</si>
  <si>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</si>
  <si>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</si>
  <si>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</si>
  <si>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</si>
  <si>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</si>
  <si>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</si>
  <si>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</si>
  <si>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</si>
  <si>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</si>
  <si>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</si>
  <si>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</si>
  <si>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</si>
  <si>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</si>
  <si>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</si>
  <si>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</si>
  <si>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</si>
  <si>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</si>
  <si>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</si>
  <si>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</si>
  <si>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</si>
  <si>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</si>
  <si>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</si>
  <si>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</si>
  <si>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</si>
  <si>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</si>
  <si>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</si>
  <si>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</si>
  <si>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</si>
  <si>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</si>
  <si>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</si>
  <si>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</si>
  <si>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</si>
  <si>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</si>
  <si>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</si>
  <si>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</si>
  <si>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</si>
  <si>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</si>
  <si>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</si>
  <si>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</si>
  <si>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</si>
  <si>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</si>
  <si>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</si>
  <si>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</si>
  <si>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</si>
  <si>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</si>
  <si>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</si>
  <si>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</si>
  <si>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</si>
  <si>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</si>
  <si>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</si>
  <si>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</si>
  <si>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</si>
  <si>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</si>
  <si>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</si>
  <si>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</si>
  <si>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</si>
  <si>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</si>
  <si>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</si>
  <si>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</si>
  <si>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</si>
  <si>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</si>
  <si>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</si>
  <si>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</si>
  <si>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</si>
  <si>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</si>
  <si>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</si>
  <si>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</si>
  <si>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</si>
  <si>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</si>
  <si>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</si>
  <si>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</si>
  <si>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</si>
  <si>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</si>
  <si>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</si>
  <si>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</si>
  <si>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</si>
  <si>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</si>
  <si>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</si>
  <si>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</si>
  <si>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</si>
  <si>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</si>
  <si>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</si>
  <si>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</si>
  <si>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</si>
  <si>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</si>
  <si>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</si>
  <si>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</si>
  <si>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</si>
  <si>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</si>
  <si>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</si>
  <si>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</si>
  <si>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</si>
  <si>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</si>
  <si>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</si>
  <si>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</si>
  <si>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</si>
  <si>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</si>
  <si>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</si>
  <si>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</si>
  <si>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</si>
  <si>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</si>
  <si>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</si>
  <si>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</si>
  <si>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</si>
  <si>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</si>
  <si>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</si>
  <si>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</si>
  <si>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</si>
  <si>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</si>
  <si>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</si>
  <si>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</si>
  <si>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</si>
  <si>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</si>
  <si>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</si>
  <si>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</si>
  <si>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岡山県高梁市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</si>
  <si>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</si>
  <si>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</si>
  <si>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</si>
  <si>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</si>
  <si>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</si>
  <si>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</si>
  <si>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</si>
  <si>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</si>
  <si>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</si>
  <si>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</si>
  <si>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</si>
  <si>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</si>
  <si>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</si>
  <si>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</si>
  <si>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</si>
  <si>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</si>
  <si>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</si>
  <si>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</si>
  <si>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</si>
  <si>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</si>
  <si>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</si>
  <si>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</si>
  <si>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</si>
  <si>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</si>
  <si>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</si>
  <si>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</si>
  <si>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</si>
  <si>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</si>
  <si>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</si>
  <si>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</si>
  <si>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</si>
  <si>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</si>
  <si>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</si>
  <si>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</si>
  <si>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</si>
  <si>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</si>
  <si>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</si>
  <si>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</si>
  <si>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</si>
  <si>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</si>
  <si>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</si>
  <si>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</si>
  <si>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</si>
  <si>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</si>
  <si>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</si>
  <si>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</si>
  <si>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</si>
  <si>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</si>
  <si>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</si>
  <si>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法非適用企業</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</si>
  <si>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</si>
  <si>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</si>
  <si>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</si>
  <si>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</si>
  <si>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</si>
  <si>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</si>
  <si>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</si>
  <si>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</si>
  <si>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</si>
  <si>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</si>
  <si>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</si>
  <si>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</si>
  <si>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</si>
  <si>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</si>
  <si>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</si>
  <si>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</si>
  <si>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</si>
  <si>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</si>
  <si>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</si>
  <si>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</si>
  <si>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</si>
  <si>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</si>
  <si>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</si>
  <si>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</si>
  <si>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</si>
  <si>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</si>
  <si>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</si>
  <si>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</si>
  <si>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</si>
  <si>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</si>
  <si>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</si>
  <si>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</si>
  <si>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</si>
  <si>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</si>
  <si>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</si>
  <si>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</si>
  <si>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</si>
  <si>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</si>
  <si>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</si>
  <si>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</si>
  <si>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</si>
  <si>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</si>
  <si>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</si>
  <si>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</si>
  <si>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</si>
  <si>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</si>
  <si>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</si>
  <si>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</si>
  <si>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</si>
  <si>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</si>
  <si>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</si>
  <si>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</si>
  <si>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</si>
  <si>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</si>
  <si>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</si>
  <si>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</si>
  <si>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</si>
  <si>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</si>
  <si>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</si>
  <si>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</si>
  <si>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</si>
  <si>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高梁市下水道事業特別会計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</si>
  <si>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</si>
  <si>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</si>
  <si>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高梁市簡易水道事業特別会計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</si>
  <si>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</si>
  <si>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高梁市介護保険特別会計</t>
    <phoneticPr fontId="5"/>
  </si>
  <si>
    <t>(Ｆ)</t>
    <phoneticPr fontId="5"/>
  </si>
  <si>
    <t>高梁市国民健康保険成羽病院事業会計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</si>
  <si>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</si>
  <si>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</si>
  <si>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</si>
  <si>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</si>
  <si>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</si>
  <si>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</si>
  <si>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</si>
  <si>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</si>
  <si>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</si>
  <si>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</si>
  <si>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</si>
  <si>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</si>
  <si>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</si>
  <si>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</si>
  <si>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</si>
  <si>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</si>
  <si>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</si>
  <si>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</si>
  <si>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</si>
  <si>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</si>
  <si>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</si>
  <si>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</si>
  <si>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</si>
  <si>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</si>
  <si>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</si>
  <si>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</si>
  <si>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</si>
  <si>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</si>
  <si>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</si>
  <si>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</si>
  <si>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</si>
  <si>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</si>
  <si>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</si>
  <si>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</si>
  <si>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</si>
  <si>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</si>
  <si>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</si>
  <si>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</si>
  <si>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</si>
  <si>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</si>
  <si>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</si>
  <si>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</si>
  <si>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</si>
  <si>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</si>
  <si>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</si>
  <si>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</si>
  <si>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</si>
  <si>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</si>
  <si>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</si>
  <si>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</si>
  <si>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</si>
  <si>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</si>
  <si>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</si>
  <si>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</si>
  <si>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</si>
  <si>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</si>
  <si>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</si>
  <si>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</si>
  <si>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</si>
  <si>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</si>
  <si>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</si>
  <si>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</si>
  <si>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</si>
  <si>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</si>
  <si>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</si>
  <si>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</si>
  <si>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</si>
  <si>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</si>
  <si>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</si>
  <si>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</si>
  <si>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</si>
  <si>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</si>
  <si>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</si>
  <si>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</si>
  <si>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</si>
  <si>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</si>
  <si>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</si>
  <si>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</si>
  <si>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</si>
  <si>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</si>
  <si>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</si>
  <si>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</si>
  <si>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</si>
  <si>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</si>
  <si>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0.24</t>
  </si>
  <si>
    <t>▲ 11.61</t>
  </si>
  <si>
    <t>高梁市住宅新築資金等貸付事業特別会計</t>
  </si>
  <si>
    <t>▲ 0.49</t>
  </si>
  <si>
    <t>▲ 0.51</t>
  </si>
  <si>
    <t>▲ 0.52</t>
  </si>
  <si>
    <t>高梁市国民健康保険成羽病院事業会計</t>
  </si>
  <si>
    <t>一般会計</t>
  </si>
  <si>
    <t>高梁市水道事業特別会計</t>
  </si>
  <si>
    <t>高梁市国民健康保険特別会計</t>
  </si>
  <si>
    <t>高梁市介護保険特別会計</t>
  </si>
  <si>
    <t>高梁市地域開発事業特別会計</t>
  </si>
  <si>
    <t>高梁市養護老人ホーム特別会計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</si>
  <si>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</si>
  <si>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</si>
  <si>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</si>
  <si>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</si>
  <si>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</si>
  <si>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</si>
  <si>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</si>
  <si>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</si>
  <si>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岡山県広域水道企業団</t>
    <phoneticPr fontId="2"/>
  </si>
  <si>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</si>
  <si>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</si>
  <si>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</si>
  <si>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</si>
  <si>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岡山県市町村総合事務組合拠出金事業特別会計</t>
    <phoneticPr fontId="2"/>
  </si>
  <si>
    <t>岡山県市町村総合事務組合交通災害共済特別会計</t>
    <phoneticPr fontId="2"/>
  </si>
  <si>
    <t>岡山県市町村税整理組合</t>
    <phoneticPr fontId="2"/>
  </si>
  <si>
    <t>高梁地域事務組合一般会計</t>
    <rPh sb="0" eb="2">
      <t>タカハシ</t>
    </rPh>
    <rPh sb="2" eb="4">
      <t>チイキ</t>
    </rPh>
    <rPh sb="4" eb="6">
      <t>ジム</t>
    </rPh>
    <rPh sb="6" eb="8">
      <t>クミアイ</t>
    </rPh>
    <rPh sb="8" eb="10">
      <t>イッパン</t>
    </rPh>
    <rPh sb="10" eb="12">
      <t>カイケイ</t>
    </rPh>
    <phoneticPr fontId="2"/>
  </si>
  <si>
    <t>-</t>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</si>
  <si>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</si>
  <si>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高梁市土地開発公社</t>
    <rPh sb="0" eb="3">
      <t>タカハシシ</t>
    </rPh>
    <rPh sb="3" eb="5">
      <t>トチ</t>
    </rPh>
    <rPh sb="5" eb="7">
      <t>カイハツ</t>
    </rPh>
    <rPh sb="7" eb="9">
      <t>コウシャ</t>
    </rPh>
    <phoneticPr fontId="2"/>
  </si>
  <si>
    <t>（公財）成羽町美術振興財団</t>
    <rPh sb="1" eb="2">
      <t>コウ</t>
    </rPh>
    <rPh sb="2" eb="3">
      <t>ザイ</t>
    </rPh>
    <rPh sb="4" eb="7">
      <t>ナリワチョウ</t>
    </rPh>
    <rPh sb="7" eb="9">
      <t>ビジュツ</t>
    </rPh>
    <rPh sb="9" eb="11">
      <t>シンコウ</t>
    </rPh>
    <rPh sb="11" eb="13">
      <t>ザイダン</t>
    </rPh>
    <phoneticPr fontId="2"/>
  </si>
  <si>
    <t>○</t>
    <phoneticPr fontId="2"/>
  </si>
  <si>
    <t>○</t>
    <phoneticPr fontId="2"/>
  </si>
  <si>
    <t>-</t>
    <phoneticPr fontId="2"/>
  </si>
  <si>
    <t>地域振興基金</t>
    <phoneticPr fontId="18"/>
  </si>
  <si>
    <t>開発事業基金</t>
    <phoneticPr fontId="18"/>
  </si>
  <si>
    <t>-</t>
    <phoneticPr fontId="2"/>
  </si>
  <si>
    <t>-</t>
    <phoneticPr fontId="2"/>
  </si>
  <si>
    <t>-</t>
    <phoneticPr fontId="2"/>
  </si>
  <si>
    <t>-</t>
    <phoneticPr fontId="2"/>
  </si>
  <si>
    <t>‐</t>
    <phoneticPr fontId="2"/>
  </si>
  <si>
    <t>たかはし子ども未来ゆめ基金</t>
    <rPh sb="4" eb="5">
      <t>コ</t>
    </rPh>
    <rPh sb="7" eb="9">
      <t>ミライ</t>
    </rPh>
    <rPh sb="11" eb="13">
      <t>キキン</t>
    </rPh>
    <phoneticPr fontId="18"/>
  </si>
  <si>
    <t>文化振興基金</t>
    <phoneticPr fontId="18"/>
  </si>
  <si>
    <t>福祉基金</t>
    <rPh sb="0" eb="2">
      <t>フクシ</t>
    </rPh>
    <rPh sb="2" eb="4">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</si>
  <si>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</si>
  <si>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</si>
  <si>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</si>
  <si>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庁舎の建替や図書館の複合化により有形固定資産減価償却率は類似団体平均を下回っている。しかし、それに伴う地方債の発行額の増や基金の取崩により、将来負担率は類似団体平均を大きく上回った。今後も大型事業による地方債の発行額は増加する見込みであり、将来負担比率も増加すると考えられる。今後、適切な資産・負債規模を検討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</si>
  <si>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</si>
  <si>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</si>
  <si>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</si>
  <si>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</si>
  <si>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</si>
  <si>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</si>
  <si>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実質公債費比率について、昨年度と比較して6％増加しており、平成30年7月豪雨災害により災害復旧事業債の発行額が大幅に増えたことが影響している。また、市庁舎や複合施設の建設など、近年大型事業が続いたことによる地方債の発行の増加が影響し、年々増加傾向にある。将来負担比率についても、それらの影響により増加傾向となっている。今後も大型事業による発行額の増加が続くことが見込まれることから、将来負担比率、実質公債比率は、より大きくなると想定される。財政運営適正化計画に基づき、計画的な発行を遵守する必要がある。</t>
    <rPh sb="43" eb="46">
      <t>サクネンド</t>
    </rPh>
    <rPh sb="47" eb="49">
      <t>ヒカク</t>
    </rPh>
    <rPh sb="53" eb="55">
      <t>ゾウカ</t>
    </rPh>
    <rPh sb="60" eb="62">
      <t>ヘイセイ</t>
    </rPh>
    <rPh sb="64" eb="65">
      <t>ネン</t>
    </rPh>
    <rPh sb="66" eb="67">
      <t>ガツ</t>
    </rPh>
    <rPh sb="67" eb="69">
      <t>ゴウウ</t>
    </rPh>
    <rPh sb="69" eb="71">
      <t>サイガイ</t>
    </rPh>
    <rPh sb="74" eb="76">
      <t>サイガイ</t>
    </rPh>
    <rPh sb="76" eb="78">
      <t>フッキュウ</t>
    </rPh>
    <rPh sb="78" eb="80">
      <t>ジギョウ</t>
    </rPh>
    <rPh sb="80" eb="81">
      <t>サイ</t>
    </rPh>
    <rPh sb="82" eb="85">
      <t>ハッコウガク</t>
    </rPh>
    <rPh sb="86" eb="88">
      <t>オオハバ</t>
    </rPh>
    <rPh sb="89" eb="90">
      <t>フ</t>
    </rPh>
    <rPh sb="95" eb="97">
      <t>エイキョウ</t>
    </rPh>
    <rPh sb="148" eb="150">
      <t>ネンネン</t>
    </rPh>
    <rPh sb="150" eb="152">
      <t>ゾウカ</t>
    </rPh>
    <rPh sb="152" eb="154">
      <t>ケイコウ</t>
    </rPh>
    <rPh sb="174" eb="176">
      <t>エイキョウ</t>
    </rPh>
    <rPh sb="179" eb="181">
      <t>ゾウカ</t>
    </rPh>
    <rPh sb="181" eb="18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</si>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</sst>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E0D2-4082-980B-C94BDEBA90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163785</c:v>
                </c:pt>
                <c:pt idx="1">
                  <c:v>141569</c:v>
                </c:pt>
                <c:pt idx="2">
                  <c:v>167162</c:v>
                </c:pt>
                <c:pt idx="3">
                  <c:v>115626</c:v>
                </c:pt>
                <c:pt idx="4">
                  <c:v>124859</c:v>
                </c:pt>
              </c:numCache>
            </c:numRef>
          </c:val>
          <c:smooth val="0"/>
          <c:extLst>
            <c:ext xmlns:c16="http://schemas.microsoft.com/office/drawing/2014/chart" uri="{C3380CC4-5D6E-409C-BE32-E72D297353CC}">
              <c16:uniqueId val="{00000001-E0D2-4082-980B-C94BDEBA90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c:v>
                </c:pt>
                <c:pt idx="1">
                  <c:v>3.92</c:v>
                </c:pt>
                <c:pt idx="2">
                  <c:v>4.2300000000000004</c:v>
                </c:pt>
                <c:pt idx="3">
                  <c:v>2.99</c:v>
                </c:pt>
                <c:pt idx="4">
                  <c:v>5.3</c:v>
                </c:pt>
              </c:numCache>
            </c:numRef>
          </c:val>
          <c:extLst>
            <c:ext xmlns:c16="http://schemas.microsoft.com/office/drawing/2014/chart" uri="{C3380CC4-5D6E-409C-BE32-E72D297353CC}">
              <c16:uniqueId val="{00000000-77EC-49F9-907F-811ACF256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17.329999999999998</c:v>
                </c:pt>
                <c:pt idx="1">
                  <c:v>18.489999999999998</c:v>
                </c:pt>
                <c:pt idx="2">
                  <c:v>19.18</c:v>
                </c:pt>
                <c:pt idx="3">
                  <c:v>21.57</c:v>
                </c:pt>
                <c:pt idx="4">
                  <c:v>7.84</c:v>
                </c:pt>
              </c:numCache>
            </c:numRef>
          </c:val>
          <c:extLst>
            <c:ext xmlns:c16="http://schemas.microsoft.com/office/drawing/2014/chart" uri="{C3380CC4-5D6E-409C-BE32-E72D297353CC}">
              <c16:uniqueId val="{00000001-77EC-49F9-907F-811ACF2569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1.27</c:v>
                </c:pt>
                <c:pt idx="1">
                  <c:v>1.47</c:v>
                </c:pt>
                <c:pt idx="2">
                  <c:v>-0.24</c:v>
                </c:pt>
                <c:pt idx="3">
                  <c:v>0.54</c:v>
                </c:pt>
                <c:pt idx="4">
                  <c:v>-11.61</c:v>
                </c:pt>
              </c:numCache>
            </c:numRef>
          </c:val>
          <c:smooth val="0"/>
          <c:extLst>
            <c:ext xmlns:c16="http://schemas.microsoft.com/office/drawing/2014/chart" uri="{C3380CC4-5D6E-409C-BE32-E72D297353CC}">
              <c16:uniqueId val="{00000002-77EC-49F9-907F-811ACF2569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0.04</c:v>
                </c:pt>
                <c:pt idx="8">
                  <c:v>#N/A</c:v>
                </c:pt>
                <c:pt idx="9">
                  <c:v>0.01</c:v>
                </c:pt>
              </c:numCache>
            </c:numRef>
          </c:val>
          <c:extLst>
            <c:ext xmlns:c16="http://schemas.microsoft.com/office/drawing/2014/chart" uri="{C3380CC4-5D6E-409C-BE32-E72D297353CC}">
              <c16:uniqueId val="{00000000-0022-4E63-8F29-BDAC559F1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22-4E63-8F29-BDAC559F139B}"/>
            </c:ext>
          </c:extLst>
        </c:ser>
        <c:ser>
          <c:idx val="2"/>
          <c:order val="2"/>
          <c:tx>
            <c:strRef>
              <c:f>データシート!$A$29</c:f>
              <c:strCache>
                <c:ptCount val="1"/>
                <c:pt idx="0">
                  <c:v>高梁市養護老人ホーム特別会計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0022-4E63-8F29-BDAC559F139B}"/>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0.06</c:v>
                </c:pt>
                <c:pt idx="4">
                  <c:v>#N/A</c:v>
                </c:pt>
                <c:pt idx="5">
                  <c:v>0.16</c:v>
                </c:pt>
                <c:pt idx="6">
                  <c:v>#N/A</c:v>
                </c:pt>
                <c:pt idx="7">
                  <c:v>0.15</c:v>
                </c:pt>
                <c:pt idx="8">
                  <c:v>#N/A</c:v>
                </c:pt>
                <c:pt idx="9">
                  <c:v>0.21</c:v>
                </c:pt>
              </c:numCache>
            </c:numRef>
          </c:val>
          <c:extLst>
            <c:ext xmlns:c16="http://schemas.microsoft.com/office/drawing/2014/chart" uri="{C3380CC4-5D6E-409C-BE32-E72D297353CC}">
              <c16:uniqueId val="{00000003-0022-4E63-8F29-BDAC559F139B}"/>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0.28000000000000003</c:v>
                </c:pt>
                <c:pt idx="4">
                  <c:v>#N/A</c:v>
                </c:pt>
                <c:pt idx="5">
                  <c:v>0.32</c:v>
                </c:pt>
                <c:pt idx="6">
                  <c:v>#N/A</c:v>
                </c:pt>
                <c:pt idx="7">
                  <c:v>0.32</c:v>
                </c:pt>
                <c:pt idx="8">
                  <c:v>#N/A</c:v>
                </c:pt>
                <c:pt idx="9">
                  <c:v>0.32</c:v>
                </c:pt>
              </c:numCache>
            </c:numRef>
          </c:val>
          <c:extLst>
            <c:ext xmlns:c16="http://schemas.microsoft.com/office/drawing/2014/chart" uri="{C3380CC4-5D6E-409C-BE32-E72D297353CC}">
              <c16:uniqueId val="{00000004-0022-4E63-8F29-BDAC559F139B}"/>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0.31</c:v>
                </c:pt>
                <c:pt idx="4">
                  <c:v>#N/A</c:v>
                </c:pt>
                <c:pt idx="5">
                  <c:v>0.93</c:v>
                </c:pt>
                <c:pt idx="6">
                  <c:v>#N/A</c:v>
                </c:pt>
                <c:pt idx="7">
                  <c:v>1.3</c:v>
                </c:pt>
                <c:pt idx="8">
                  <c:v>#N/A</c:v>
                </c:pt>
                <c:pt idx="9">
                  <c:v>0.59</c:v>
                </c:pt>
              </c:numCache>
            </c:numRef>
          </c:val>
          <c:extLst>
            <c:ext xmlns:c16="http://schemas.microsoft.com/office/drawing/2014/chart" uri="{C3380CC4-5D6E-409C-BE32-E72D297353CC}">
              <c16:uniqueId val="{00000005-0022-4E63-8F29-BDAC559F139B}"/>
            </c:ext>
          </c:extLst>
        </c:ser>
        <c:ser>
          <c:idx val="6"/>
          <c:order val="6"/>
          <c:tx>
            <c:strRef>
              <c:f>データシート!$A$33</c:f>
              <c:strCache>
                <c:ptCount val="1"/>
                <c:pt idx="0">
                  <c:v>高梁市水道事業特別会計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4.34</c:v>
                </c:pt>
                <c:pt idx="2">
                  <c:v>#N/A</c:v>
                </c:pt>
                <c:pt idx="3">
                  <c:v>4.53</c:v>
                </c:pt>
                <c:pt idx="4">
                  <c:v>#N/A</c:v>
                </c:pt>
                <c:pt idx="5">
                  <c:v>5.07</c:v>
                </c:pt>
                <c:pt idx="6">
                  <c:v>#N/A</c:v>
                </c:pt>
                <c:pt idx="7">
                  <c:v>5.28</c:v>
                </c:pt>
                <c:pt idx="8">
                  <c:v>#N/A</c:v>
                </c:pt>
                <c:pt idx="9">
                  <c:v>5.3</c:v>
                </c:pt>
              </c:numCache>
            </c:numRef>
          </c:val>
          <c:extLst>
            <c:ext xmlns:c16="http://schemas.microsoft.com/office/drawing/2014/chart" uri="{C3380CC4-5D6E-409C-BE32-E72D297353CC}">
              <c16:uniqueId val="{00000006-0022-4E63-8F29-BDAC559F13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3.88</c:v>
                </c:pt>
                <c:pt idx="2">
                  <c:v>#N/A</c:v>
                </c:pt>
                <c:pt idx="3">
                  <c:v>4.4000000000000004</c:v>
                </c:pt>
                <c:pt idx="4">
                  <c:v>#N/A</c:v>
                </c:pt>
                <c:pt idx="5">
                  <c:v>4.72</c:v>
                </c:pt>
                <c:pt idx="6">
                  <c:v>#N/A</c:v>
                </c:pt>
                <c:pt idx="7">
                  <c:v>3.48</c:v>
                </c:pt>
                <c:pt idx="8">
                  <c:v>#N/A</c:v>
                </c:pt>
                <c:pt idx="9">
                  <c:v>5.79</c:v>
                </c:pt>
              </c:numCache>
            </c:numRef>
          </c:val>
          <c:extLst>
            <c:ext xmlns:c16="http://schemas.microsoft.com/office/drawing/2014/chart" uri="{C3380CC4-5D6E-409C-BE32-E72D297353CC}">
              <c16:uniqueId val="{00000007-0022-4E63-8F29-BDAC559F139B}"/>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9.64</c:v>
                </c:pt>
                <c:pt idx="2">
                  <c:v>#N/A</c:v>
                </c:pt>
                <c:pt idx="3">
                  <c:v>9.66</c:v>
                </c:pt>
                <c:pt idx="4">
                  <c:v>#N/A</c:v>
                </c:pt>
                <c:pt idx="5">
                  <c:v>10.01</c:v>
                </c:pt>
                <c:pt idx="6">
                  <c:v>#N/A</c:v>
                </c:pt>
                <c:pt idx="7">
                  <c:v>10.15</c:v>
                </c:pt>
                <c:pt idx="8">
                  <c:v>#N/A</c:v>
                </c:pt>
                <c:pt idx="9">
                  <c:v>10.18</c:v>
                </c:pt>
              </c:numCache>
            </c:numRef>
          </c:val>
          <c:extLst>
            <c:ext xmlns:c16="http://schemas.microsoft.com/office/drawing/2014/chart" uri="{C3380CC4-5D6E-409C-BE32-E72D297353CC}">
              <c16:uniqueId val="{00000008-0022-4E63-8F29-BDAC559F139B}"/>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0.49</c:v>
                </c:pt>
                <c:pt idx="1">
                  <c:v>#N/A</c:v>
                </c:pt>
                <c:pt idx="2">
                  <c:v>0.49</c:v>
                </c:pt>
                <c:pt idx="3">
                  <c:v>#N/A</c:v>
                </c:pt>
                <c:pt idx="4">
                  <c:v>0.51</c:v>
                </c:pt>
                <c:pt idx="5">
                  <c:v>#N/A</c:v>
                </c:pt>
                <c:pt idx="6">
                  <c:v>0.52</c:v>
                </c:pt>
                <c:pt idx="7">
                  <c:v>#N/A</c:v>
                </c:pt>
                <c:pt idx="8">
                  <c:v>0.51</c:v>
                </c:pt>
                <c:pt idx="9">
                  <c:v>#N/A</c:v>
                </c:pt>
              </c:numCache>
            </c:numRef>
          </c:val>
          <c:extLst>
            <c:ext xmlns:c16="http://schemas.microsoft.com/office/drawing/2014/chart" uri="{C3380CC4-5D6E-409C-BE32-E72D297353CC}">
              <c16:uniqueId val="{00000009-0022-4E63-8F29-BDAC559F1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3407</c:v>
                </c:pt>
                <c:pt idx="5">
                  <c:v>3340</c:v>
                </c:pt>
                <c:pt idx="8">
                  <c:v>3186</c:v>
                </c:pt>
                <c:pt idx="11">
                  <c:v>3251</c:v>
                </c:pt>
                <c:pt idx="14">
                  <c:v>3243</c:v>
                </c:pt>
              </c:numCache>
            </c:numRef>
          </c:val>
          <c:extLst>
            <c:ext xmlns:c16="http://schemas.microsoft.com/office/drawing/2014/chart" uri="{C3380CC4-5D6E-409C-BE32-E72D297353CC}">
              <c16:uniqueId val="{00000000-6F16-411B-A788-8A25929621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4</c:v>
                </c:pt>
                <c:pt idx="6">
                  <c:v>1</c:v>
                </c:pt>
                <c:pt idx="9">
                  <c:v>0</c:v>
                </c:pt>
                <c:pt idx="12">
                  <c:v>2</c:v>
                </c:pt>
              </c:numCache>
            </c:numRef>
          </c:val>
          <c:extLst>
            <c:ext xmlns:c16="http://schemas.microsoft.com/office/drawing/2014/chart" uri="{C3380CC4-5D6E-409C-BE32-E72D297353CC}">
              <c16:uniqueId val="{00000001-6F16-411B-A788-8A25929621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c:v>
                </c:pt>
                <c:pt idx="3">
                  <c:v>36</c:v>
                </c:pt>
                <c:pt idx="6">
                  <c:v>56</c:v>
                </c:pt>
                <c:pt idx="9">
                  <c:v>13</c:v>
                </c:pt>
                <c:pt idx="12">
                  <c:v>14</c:v>
                </c:pt>
              </c:numCache>
            </c:numRef>
          </c:val>
          <c:extLst>
            <c:ext xmlns:c16="http://schemas.microsoft.com/office/drawing/2014/chart" uri="{C3380CC4-5D6E-409C-BE32-E72D297353CC}">
              <c16:uniqueId val="{00000002-6F16-411B-A788-8A25929621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c:v>
                </c:pt>
                <c:pt idx="3">
                  <c:v>31</c:v>
                </c:pt>
                <c:pt idx="6">
                  <c:v>31</c:v>
                </c:pt>
                <c:pt idx="9">
                  <c:v>31</c:v>
                </c:pt>
                <c:pt idx="12">
                  <c:v>21</c:v>
                </c:pt>
              </c:numCache>
            </c:numRef>
          </c:val>
          <c:extLst>
            <c:ext xmlns:c16="http://schemas.microsoft.com/office/drawing/2014/chart" uri="{C3380CC4-5D6E-409C-BE32-E72D297353CC}">
              <c16:uniqueId val="{00000003-6F16-411B-A788-8A25929621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1048</c:v>
                </c:pt>
                <c:pt idx="3">
                  <c:v>968</c:v>
                </c:pt>
                <c:pt idx="6">
                  <c:v>941</c:v>
                </c:pt>
                <c:pt idx="9">
                  <c:v>899</c:v>
                </c:pt>
                <c:pt idx="12">
                  <c:v>869</c:v>
                </c:pt>
              </c:numCache>
            </c:numRef>
          </c:val>
          <c:extLst>
            <c:ext xmlns:c16="http://schemas.microsoft.com/office/drawing/2014/chart" uri="{C3380CC4-5D6E-409C-BE32-E72D297353CC}">
              <c16:uniqueId val="{00000004-6F16-411B-A788-8A25929621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6F16-411B-A788-8A25929621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16-411B-A788-8A25929621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3541</c:v>
                </c:pt>
                <c:pt idx="3">
                  <c:v>3561</c:v>
                </c:pt>
                <c:pt idx="6">
                  <c:v>3517</c:v>
                </c:pt>
                <c:pt idx="9">
                  <c:v>3640</c:v>
                </c:pt>
                <c:pt idx="12">
                  <c:v>3664</c:v>
                </c:pt>
              </c:numCache>
            </c:numRef>
          </c:val>
          <c:extLst>
            <c:ext xmlns:c16="http://schemas.microsoft.com/office/drawing/2014/chart" uri="{C3380CC4-5D6E-409C-BE32-E72D297353CC}">
              <c16:uniqueId val="{00000007-6F16-411B-A788-8A25929621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1310</c:v>
                </c:pt>
                <c:pt idx="2">
                  <c:v>#N/A</c:v>
                </c:pt>
                <c:pt idx="3">
                  <c:v>#N/A</c:v>
                </c:pt>
                <c:pt idx="4">
                  <c:v>1261</c:v>
                </c:pt>
                <c:pt idx="5">
                  <c:v>#N/A</c:v>
                </c:pt>
                <c:pt idx="6">
                  <c:v>#N/A</c:v>
                </c:pt>
                <c:pt idx="7">
                  <c:v>1360</c:v>
                </c:pt>
                <c:pt idx="8">
                  <c:v>#N/A</c:v>
                </c:pt>
                <c:pt idx="9">
                  <c:v>#N/A</c:v>
                </c:pt>
                <c:pt idx="10">
                  <c:v>1332</c:v>
                </c:pt>
                <c:pt idx="11">
                  <c:v>#N/A</c:v>
                </c:pt>
                <c:pt idx="12">
                  <c:v>#N/A</c:v>
                </c:pt>
                <c:pt idx="13">
                  <c:v>1327</c:v>
                </c:pt>
                <c:pt idx="14">
                  <c:v>#N/A</c:v>
                </c:pt>
              </c:numCache>
            </c:numRef>
          </c:val>
          <c:smooth val="0"/>
          <c:extLst>
            <c:ext xmlns:c16="http://schemas.microsoft.com/office/drawing/2014/chart" uri="{C3380CC4-5D6E-409C-BE32-E72D297353CC}">
              <c16:uniqueId val="{00000008-6F16-411B-A788-8A25929621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28776</c:v>
                </c:pt>
                <c:pt idx="5">
                  <c:v>28099</c:v>
                </c:pt>
                <c:pt idx="8">
                  <c:v>28095</c:v>
                </c:pt>
                <c:pt idx="11">
                  <c:v>27870</c:v>
                </c:pt>
                <c:pt idx="14">
                  <c:v>28683</c:v>
                </c:pt>
              </c:numCache>
            </c:numRef>
          </c:val>
          <c:extLst>
            <c:ext xmlns:c16="http://schemas.microsoft.com/office/drawing/2014/chart" uri="{C3380CC4-5D6E-409C-BE32-E72D297353CC}">
              <c16:uniqueId val="{00000000-29F7-4872-9425-EE87C5BC4A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1814</c:v>
                </c:pt>
                <c:pt idx="5">
                  <c:v>1732</c:v>
                </c:pt>
                <c:pt idx="8">
                  <c:v>1667</c:v>
                </c:pt>
                <c:pt idx="11">
                  <c:v>1896</c:v>
                </c:pt>
                <c:pt idx="14">
                  <c:v>1710</c:v>
                </c:pt>
              </c:numCache>
            </c:numRef>
          </c:val>
          <c:extLst>
            <c:ext xmlns:c16="http://schemas.microsoft.com/office/drawing/2014/chart" uri="{C3380CC4-5D6E-409C-BE32-E72D297353CC}">
              <c16:uniqueId val="{00000001-29F7-4872-9425-EE87C5BC4A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8166</c:v>
                </c:pt>
                <c:pt idx="5">
                  <c:v>7961</c:v>
                </c:pt>
                <c:pt idx="8">
                  <c:v>7220</c:v>
                </c:pt>
                <c:pt idx="11">
                  <c:v>6861</c:v>
                </c:pt>
                <c:pt idx="14">
                  <c:v>6408</c:v>
                </c:pt>
              </c:numCache>
            </c:numRef>
          </c:val>
          <c:extLst>
            <c:ext xmlns:c16="http://schemas.microsoft.com/office/drawing/2014/chart" uri="{C3380CC4-5D6E-409C-BE32-E72D297353CC}">
              <c16:uniqueId val="{00000002-29F7-4872-9425-EE87C5BC4A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F7-4872-9425-EE87C5BC4A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F7-4872-9425-EE87C5BC4A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2</c:v>
                </c:pt>
                <c:pt idx="6">
                  <c:v>1</c:v>
                </c:pt>
                <c:pt idx="9">
                  <c:v>2</c:v>
                </c:pt>
                <c:pt idx="12">
                  <c:v>1</c:v>
                </c:pt>
              </c:numCache>
            </c:numRef>
          </c:val>
          <c:extLst>
            <c:ext xmlns:c16="http://schemas.microsoft.com/office/drawing/2014/chart" uri="{C3380CC4-5D6E-409C-BE32-E72D297353CC}">
              <c16:uniqueId val="{00000005-29F7-4872-9425-EE87C5BC4A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4290</c:v>
                </c:pt>
                <c:pt idx="3">
                  <c:v>4212</c:v>
                </c:pt>
                <c:pt idx="6">
                  <c:v>4258</c:v>
                </c:pt>
                <c:pt idx="9">
                  <c:v>4314</c:v>
                </c:pt>
                <c:pt idx="12">
                  <c:v>4138</c:v>
                </c:pt>
              </c:numCache>
            </c:numRef>
          </c:val>
          <c:extLst>
            <c:ext xmlns:c16="http://schemas.microsoft.com/office/drawing/2014/chart" uri="{C3380CC4-5D6E-409C-BE32-E72D297353CC}">
              <c16:uniqueId val="{00000006-29F7-4872-9425-EE87C5BC4A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360</c:v>
                </c:pt>
                <c:pt idx="3">
                  <c:v>335</c:v>
                </c:pt>
                <c:pt idx="6">
                  <c:v>310</c:v>
                </c:pt>
                <c:pt idx="9">
                  <c:v>285</c:v>
                </c:pt>
                <c:pt idx="12">
                  <c:v>270</c:v>
                </c:pt>
              </c:numCache>
            </c:numRef>
          </c:val>
          <c:extLst>
            <c:ext xmlns:c16="http://schemas.microsoft.com/office/drawing/2014/chart" uri="{C3380CC4-5D6E-409C-BE32-E72D297353CC}">
              <c16:uniqueId val="{00000007-29F7-4872-9425-EE87C5BC4A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10575</c:v>
                </c:pt>
                <c:pt idx="3">
                  <c:v>10394</c:v>
                </c:pt>
                <c:pt idx="6">
                  <c:v>10178</c:v>
                </c:pt>
                <c:pt idx="9">
                  <c:v>9745</c:v>
                </c:pt>
                <c:pt idx="12">
                  <c:v>9293</c:v>
                </c:pt>
              </c:numCache>
            </c:numRef>
          </c:val>
          <c:extLst>
            <c:ext xmlns:c16="http://schemas.microsoft.com/office/drawing/2014/chart" uri="{C3380CC4-5D6E-409C-BE32-E72D297353CC}">
              <c16:uniqueId val="{00000008-29F7-4872-9425-EE87C5BC4A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c:v>
                </c:pt>
                <c:pt idx="3">
                  <c:v>49</c:v>
                </c:pt>
                <c:pt idx="6">
                  <c:v>47</c:v>
                </c:pt>
                <c:pt idx="9">
                  <c:v>24</c:v>
                </c:pt>
                <c:pt idx="12">
                  <c:v>23</c:v>
                </c:pt>
              </c:numCache>
            </c:numRef>
          </c:val>
          <c:extLst>
            <c:ext xmlns:c16="http://schemas.microsoft.com/office/drawing/2014/chart" uri="{C3380CC4-5D6E-409C-BE32-E72D297353CC}">
              <c16:uniqueId val="{00000009-29F7-4872-9425-EE87C5BC4A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31644</c:v>
                </c:pt>
                <c:pt idx="3">
                  <c:v>31814</c:v>
                </c:pt>
                <c:pt idx="6">
                  <c:v>32165</c:v>
                </c:pt>
                <c:pt idx="9">
                  <c:v>31737</c:v>
                </c:pt>
                <c:pt idx="12">
                  <c:v>33082</c:v>
                </c:pt>
              </c:numCache>
            </c:numRef>
          </c:val>
          <c:extLst>
            <c:ext xmlns:c16="http://schemas.microsoft.com/office/drawing/2014/chart" uri="{C3380CC4-5D6E-409C-BE32-E72D297353CC}">
              <c16:uniqueId val="{0000000A-29F7-4872-9425-EE87C5BC4A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8288</c:v>
                </c:pt>
                <c:pt idx="2">
                  <c:v>#N/A</c:v>
                </c:pt>
                <c:pt idx="3">
                  <c:v>#N/A</c:v>
                </c:pt>
                <c:pt idx="4">
                  <c:v>9014</c:v>
                </c:pt>
                <c:pt idx="5">
                  <c:v>#N/A</c:v>
                </c:pt>
                <c:pt idx="6">
                  <c:v>#N/A</c:v>
                </c:pt>
                <c:pt idx="7">
                  <c:v>9977</c:v>
                </c:pt>
                <c:pt idx="8">
                  <c:v>#N/A</c:v>
                </c:pt>
                <c:pt idx="9">
                  <c:v>#N/A</c:v>
                </c:pt>
                <c:pt idx="10">
                  <c:v>9481</c:v>
                </c:pt>
                <c:pt idx="11">
                  <c:v>#N/A</c:v>
                </c:pt>
                <c:pt idx="12">
                  <c:v>#N/A</c:v>
                </c:pt>
                <c:pt idx="13">
                  <c:v>10005</c:v>
                </c:pt>
                <c:pt idx="14">
                  <c:v>#N/A</c:v>
                </c:pt>
              </c:numCache>
            </c:numRef>
          </c:val>
          <c:smooth val="0"/>
          <c:extLst>
            <c:ext xmlns:c16="http://schemas.microsoft.com/office/drawing/2014/chart" uri="{C3380CC4-5D6E-409C-BE32-E72D297353CC}">
              <c16:uniqueId val="{0000000B-29F7-4872-9425-EE87C5BC4A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2708</c:v>
                </c:pt>
                <c:pt idx="1">
                  <c:v>2968</c:v>
                </c:pt>
                <c:pt idx="2">
                  <c:v>1070</c:v>
                </c:pt>
              </c:numCache>
            </c:numRef>
          </c:val>
          <c:extLst>
            <c:ext xmlns:c16="http://schemas.microsoft.com/office/drawing/2014/chart" uri="{C3380CC4-5D6E-409C-BE32-E72D297353CC}">
              <c16:uniqueId val="{00000000-7CBC-4714-8886-7A4A4CD077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1307</c:v>
                </c:pt>
                <c:pt idx="1">
                  <c:v>988</c:v>
                </c:pt>
                <c:pt idx="2">
                  <c:v>1744</c:v>
                </c:pt>
              </c:numCache>
            </c:numRef>
          </c:val>
          <c:extLst>
            <c:ext xmlns:c16="http://schemas.microsoft.com/office/drawing/2014/chart" uri="{C3380CC4-5D6E-409C-BE32-E72D297353CC}">
              <c16:uniqueId val="{00000001-7CBC-4714-8886-7A4A4CD077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4381</c:v>
                </c:pt>
                <c:pt idx="1">
                  <c:v>3963</c:v>
                </c:pt>
                <c:pt idx="2">
                  <c:v>4356</c:v>
                </c:pt>
              </c:numCache>
            </c:numRef>
          </c:val>
          <c:extLst>
            <c:ext xmlns:c16="http://schemas.microsoft.com/office/drawing/2014/chart" uri="{C3380CC4-5D6E-409C-BE32-E72D297353CC}">
              <c16:uniqueId val="{00000002-7CBC-4714-8886-7A4A4CD077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{AAA91112-9C45-4824-9106-BB922C56BE83}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0F-44C7-93BD-3589BE4893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{98F3E7AB-1CE7-45B7-A956-C8EF75F2B312}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0F-44C7-93BD-3589BE4893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{1F5AFA52-5F68-4B8B-A846-9A7CB632420A}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0F-44C7-93BD-3589BE4893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{42AF2A2E-D681-4D29-84DF-27BB7F3A64F4}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0F-44C7-93BD-3589BE4893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{672A7DC0-B581-49CE-ADF8-D414F911C8A4}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0F-44C7-93BD-3589BE4893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{8386C93D-6A49-484C-B2DA-AD0FF85CA506}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0F-44C7-93BD-3589BE48939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{48AA7A84-E272-4ED7-B10E-4E1046D6202C}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0F-44C7-93BD-3589BE4893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{718D1C71-F804-435F-8E2F-54AFE9B7085F}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0F-44C7-93BD-3589BE4893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{D5078DC4-5641-4D0C-A149-89FF41B71223}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0F-44C7-93BD-3589BE4893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53.6</c:v>
                </c:pt>
              </c:numCache>
            </c:numRef>
          </c:xVal>
          <c:yVal>
            <c:numRef>
              <c:f>公会計指標分析・財政指標組合せ分析表!$BP$51:$DC$51</c:f>
              <c:numCache>
                <c:formatCode>#,##0.0;"▲ "#,##0.0</c:formatCode>
                <c:ptCount val="40"/>
                <c:pt idx="16">
                  <c:v>89.4</c:v>
                </c:pt>
              </c:numCache>
            </c:numRef>
          </c:yVal>
          <c:smooth val="0"/>
          <c:extLst>
            <c:ext xmlns:c16="http://schemas.microsoft.com/office/drawing/2014/chart" uri="{C3380CC4-5D6E-409C-BE32-E72D297353CC}">
              <c16:uniqueId val="{00000009-3E0F-44C7-93BD-3589BE4893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{9585D0D7-E295-4411-834D-BEC41F16FF56}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0F-44C7-93BD-3589BE4893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{B80052C6-A40A-4478-8A48-E5D09C63987F}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0F-44C7-93BD-3589BE4893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{3C13EB31-739F-4BB7-A568-CBFA80A39A5F}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0F-44C7-93BD-3589BE4893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{4609123A-7D05-4EF4-8634-ACA902711005}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0F-44C7-93BD-3589BE4893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{3BDB6B4E-65D2-4B06-B6CB-770FA68B34FC}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0F-44C7-93BD-3589BE48939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{05969CA9-333E-4659-ABBE-C090BAF8E740}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0F-44C7-93BD-3589BE48939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{17CCE036-01BD-4996-ABE0-D828D9D2D2C6}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0F-44C7-93BD-3589BE48939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{DEA9E15C-DA5D-496E-ACEE-9E1D5F032ECE}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0F-44C7-93BD-3589BE48939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{5DAC7EDE-5FF0-41FA-AFEA-9FFEB5756EE2}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0F-44C7-93BD-3589BE4893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numCache>
            </c:numRef>
          </c:xVal>
          <c:yVal>
            <c:numRef>
              <c:f>公会計指標分析・財政指標組合せ分析表!$BP$55:$DC$55</c:f>
              <c:numCache>
                <c:formatCode>#,##0.0;"▲ "#,##0.0</c:formatCode>
                <c:ptCount val="40"/>
                <c:pt idx="16">
                  <c:v>54.6</c:v>
                </c:pt>
              </c:numCache>
            </c:numRef>
          </c:yVal>
          <c:smooth val="0"/>
          <c:extLst>
            <c:ext xmlns:c16="http://schemas.microsoft.com/office/drawing/2014/chart" uri="{C3380CC4-5D6E-409C-BE32-E72D297353CC}">
              <c16:uniqueId val="{00000013-3E0F-44C7-93BD-3589BE489393}"/>
            </c:ext>
          </c:extLst>
        </c:ser>
        <c:dLbls>
          <c:showLegendKey val="0"/>
          <c:showVal val="1"/>
          <c:showCatName val="0"/>
          <c:showSerName val="0"/>
          <c:showPercent val="0"/>
          <c:showBubbleSize val="0"/>
        </c:dLbls>
        <c:axId val="46179840"/>
        <c:axId val="46181760"/>
      </c:scatterChart>
      <c:valAx>
        <c:axId val="46179840"/>
        <c:scaling>
          <c:orientation val="minMax"/>
          <c:max val="58.7"/>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{0909A2F6-07DA-4D5F-992B-2BEDF4D88F69}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79-4A66-994B-1A2E07F8A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{A71579F8-082C-4926-B4A7-712D00F5A50B}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79-4A66-994B-1A2E07F8A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{2AF227FD-030D-47C5-92F1-C57ED054B4A0}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79-4A66-994B-1A2E07F8A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{3B45AD4B-E233-45D2-AE87-2FECC9CA7389}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79-4A66-994B-1A2E07F8A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{F4C932A1-7DFD-4734-95C1-F3A72A8AA369}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79-4A66-994B-1A2E07F8AE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{119966BD-F4A0-441A-8302-51001F895016}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79-4A66-994B-1A2E07F8AE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{2BA7555B-E154-40C0-A425-310415431182}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79-4A66-994B-1A2E07F8AE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{C562DBF0-5F4A-4D85-8E4D-A8F059386E24}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79-4A66-994B-1A2E07F8AE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{52217677-36B9-4D97-B1D9-6D626FB4B355}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79-4A66-994B-1A2E07F8A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11.2</c:v>
                </c:pt>
                <c:pt idx="16">
                  <c:v>11.3</c:v>
                </c:pt>
                <c:pt idx="24">
                  <c:v>11.7</c:v>
                </c:pt>
                <c:pt idx="32">
                  <c:v>12.3</c:v>
                </c:pt>
              </c:numCache>
            </c:numRef>
          </c:xVal>
          <c:yVal>
            <c:numRef>
              <c:f>公会計指標分析・財政指標組合せ分析表!$BP$73:$DC$73</c:f>
              <c:numCache>
                <c:formatCode>#,##0.0;"▲ "#,##0.0</c:formatCode>
                <c:ptCount val="40"/>
                <c:pt idx="0">
                  <c:v>69.7</c:v>
                </c:pt>
                <c:pt idx="8">
                  <c:v>76.5</c:v>
                </c:pt>
                <c:pt idx="16">
                  <c:v>89.4</c:v>
                </c:pt>
                <c:pt idx="24">
                  <c:v>88.3</c:v>
                </c:pt>
                <c:pt idx="32">
                  <c:v>94.3</c:v>
                </c:pt>
              </c:numCache>
            </c:numRef>
          </c:yVal>
          <c:smooth val="0"/>
          <c:extLst>
            <c:ext xmlns:c16="http://schemas.microsoft.com/office/drawing/2014/chart" uri="{C3380CC4-5D6E-409C-BE32-E72D297353CC}">
              <c16:uniqueId val="{00000009-0779-4A66-994B-1A2E07F8AE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{3D835A35-A182-47D4-825E-49CA2C8B5F36}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79-4A66-994B-1A2E07F8AE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{C5CF638D-54EA-4852-9249-860AE6B59012}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79-4A66-994B-1A2E07F8A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{E7C945FD-EBB6-4EB2-A816-A5A0868F1E5F}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79-4A66-994B-1A2E07F8A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{82C9A429-CBA1-48B3-A59D-13CC5A0519B0}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79-4A66-994B-1A2E07F8A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{C7BF3670-E3B0-485A-8810-3DA1723E7462}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79-4A66-994B-1A2E07F8AE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{E223EAD5-8598-45E6-A6D2-39210AB5D597}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79-4A66-994B-1A2E07F8AE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{DE809A0F-8D42-4377-B213-B3FC7C87626D}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79-4A66-994B-1A2E07F8AE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{66B72A5A-492D-41D3-8654-B77033936BE6}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79-4A66-994B-1A2E07F8AE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{AD7F9C86-6FD0-48D0-85EE-4EA1A8DD1A4B}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79-4A66-994B-1A2E07F8A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0779-4A66-994B-1A2E07F8AE4A}"/>
            </c:ext>
          </c:extLst>
        </c:ser>
        <c:dLbls>
          <c:showLegendKey val="0"/>
          <c:showVal val="1"/>
          <c:showCatName val="0"/>
          <c:showSerName val="0"/>
          <c:showPercent val="0"/>
          <c:showBubbleSize val="0"/>
        </c:dLbls>
        <c:axId val="84219776"/>
        <c:axId val="84234240"/>
      </c:scatterChart>
      <c:valAx>
        <c:axId val="84219776"/>
        <c:scaling>
          <c:orientation val="minMax"/>
          <c:max val="12.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全国平均、岡山県平均、類似団体平均を上回っている。これは大型事業による公債費の増加に加え、普通交付税の段階的縮減による収入減などによるものである。</a:t>
          </a:r>
          <a:r>
            <a:rPr kumimoji="1" lang="ja-JP" altLang="ja-JP" sz="1100" b="0" i="0" baseline="0">
              <a:solidFill>
                <a:schemeClr val="dk1"/>
              </a:solidFill>
              <a:effectLst/>
              <a:latin typeface="+mn-lt"/>
              <a:ea typeface="+mn-ea"/>
              <a:cs typeface="+mn-cs"/>
            </a:rPr>
            <a:t>今後も公債費の増加により、数年間は９０％以上で推移していくことが見込まれ</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、定員管理や財政計画に基づく起債発行の抑制により、経常一般歳出の削減に努め、計画的な財政運営を行う。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15966</xdr:rowOff>
    </xdr:to>
    <xdr:cxnSp macro="">
      <xdr:nvCxnSpPr>
        <xdr:cNvPr id="134" name="直線コネクタ 133"/>
        <xdr:cNvCxnSpPr/>
      </xdr:nvCxnSpPr>
      <xdr:spPr>
        <a:xfrm flipV="1">
          <a:off x="4114800" y="1043305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61</xdr:row>
      <xdr:rowOff>15966</xdr:rowOff>
    </xdr:to>
    <xdr:cxnSp macro="">
      <xdr:nvCxnSpPr>
        <xdr:cNvPr id="137" name="直線コネクタ 136"/>
        <xdr:cNvCxnSpPr/>
      </xdr:nvCxnSpPr>
      <xdr:spPr>
        <a:xfrm>
          <a:off x="3225800" y="1042270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114119</xdr:rowOff>
    </xdr:from>
    <xdr:to>
      <xdr:col>15</xdr:col>
      <xdr:colOff>82550</xdr:colOff>
      <xdr:row>60</xdr:row>
      <xdr:rowOff>135709</xdr:rowOff>
    </xdr:to>
    <xdr:cxnSp macro="">
      <xdr:nvCxnSpPr>
        <xdr:cNvPr id="140" name="直線コネクタ 139"/>
        <xdr:cNvCxnSpPr/>
      </xdr:nvCxnSpPr>
      <xdr:spPr>
        <a:xfrm>
          <a:off x="2336800" y="1022966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114119</xdr:rowOff>
    </xdr:to>
    <xdr:cxnSp macro="">
      <xdr:nvCxnSpPr>
        <xdr:cNvPr id="143" name="直線コネクタ 142"/>
        <xdr:cNvCxnSpPr/>
      </xdr:nvCxnSpPr>
      <xdr:spPr>
        <a:xfrm>
          <a:off x="1447800" y="101607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136616</xdr:rowOff>
    </xdr:from>
    <xdr:to>
      <xdr:col>19</xdr:col>
      <xdr:colOff>184150</xdr:colOff>
      <xdr:row>61</xdr:row>
      <xdr:rowOff>66766</xdr:rowOff>
    </xdr:to>
    <xdr:sp macro="" textlink="">
      <xdr:nvSpPr>
        <xdr:cNvPr id="155" name="楕円 154"/>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51543</xdr:rowOff>
    </xdr:from>
    <xdr:ext cx="736600" cy="259045"/>
    <xdr:sp macro="" textlink="">
      <xdr:nvSpPr>
        <xdr:cNvPr id="156" name="テキスト ボックス 155"/>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8" name="テキスト ボックス 157"/>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63319</xdr:rowOff>
    </xdr:from>
    <xdr:to>
      <xdr:col>11</xdr:col>
      <xdr:colOff>82550</xdr:colOff>
      <xdr:row>59</xdr:row>
      <xdr:rowOff>164919</xdr:rowOff>
    </xdr:to>
    <xdr:sp macro="" textlink="">
      <xdr:nvSpPr>
        <xdr:cNvPr id="159" name="楕円 158"/>
        <xdr:cNvSpPr/>
      </xdr:nvSpPr>
      <xdr:spPr>
        <a:xfrm>
          <a:off x="2286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149696</xdr:rowOff>
    </xdr:from>
    <xdr:ext cx="762000" cy="259045"/>
    <xdr:sp macro="" textlink="">
      <xdr:nvSpPr>
        <xdr:cNvPr id="160" name="テキスト ボックス 159"/>
        <xdr:cNvSpPr txBox="1"/>
      </xdr:nvSpPr>
      <xdr:spPr>
        <a:xfrm>
          <a:off x="1955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主な要因は人件費、物件費の高さにあるが、物件費については情報環境関連の経費が年々増加していることが要因として挙げられる。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人件費については、アウトソーシングを進めるなど、コストの低減を図っていく方針である。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170986</xdr:rowOff>
    </xdr:from>
    <xdr:to>
      <xdr:col>23</xdr:col>
      <xdr:colOff>133350</xdr:colOff>
      <xdr:row>86</xdr:row>
      <xdr:rowOff>44448</xdr:rowOff>
    </xdr:to>
    <xdr:cxnSp macro="">
      <xdr:nvCxnSpPr>
        <xdr:cNvPr id="193" name="直線コネクタ 192"/>
        <xdr:cNvCxnSpPr/>
      </xdr:nvCxnSpPr>
      <xdr:spPr>
        <a:xfrm>
          <a:off x="4114800" y="14744236"/>
          <a:ext cx="8382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142658</xdr:rowOff>
    </xdr:from>
    <xdr:to>
      <xdr:col>19</xdr:col>
      <xdr:colOff>133350</xdr:colOff>
      <xdr:row>85</xdr:row>
      <xdr:rowOff>170986</xdr:rowOff>
    </xdr:to>
    <xdr:cxnSp macro="">
      <xdr:nvCxnSpPr>
        <xdr:cNvPr id="196" name="直線コネクタ 195"/>
        <xdr:cNvCxnSpPr/>
      </xdr:nvCxnSpPr>
      <xdr:spPr>
        <a:xfrm>
          <a:off x="3225800" y="14715908"/>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142658</xdr:rowOff>
    </xdr:from>
    <xdr:to>
      <xdr:col>15</xdr:col>
      <xdr:colOff>82550</xdr:colOff>
      <xdr:row>85</xdr:row>
      <xdr:rowOff>149082</xdr:rowOff>
    </xdr:to>
    <xdr:cxnSp macro="">
      <xdr:nvCxnSpPr>
        <xdr:cNvPr id="199" name="直線コネクタ 198"/>
        <xdr:cNvCxnSpPr/>
      </xdr:nvCxnSpPr>
      <xdr:spPr>
        <a:xfrm flipV="1">
          <a:off x="2336800" y="14715908"/>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65291</xdr:rowOff>
    </xdr:from>
    <xdr:to>
      <xdr:col>11</xdr:col>
      <xdr:colOff>31750</xdr:colOff>
      <xdr:row>85</xdr:row>
      <xdr:rowOff>149082</xdr:rowOff>
    </xdr:to>
    <xdr:cxnSp macro="">
      <xdr:nvCxnSpPr>
        <xdr:cNvPr id="202" name="直線コネクタ 201"/>
        <xdr:cNvCxnSpPr/>
      </xdr:nvCxnSpPr>
      <xdr:spPr>
        <a:xfrm>
          <a:off x="1447800" y="14638541"/>
          <a:ext cx="889000" cy="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165098</xdr:rowOff>
    </xdr:from>
    <xdr:to>
      <xdr:col>23</xdr:col>
      <xdr:colOff>184150</xdr:colOff>
      <xdr:row>86</xdr:row>
      <xdr:rowOff>95248</xdr:rowOff>
    </xdr:to>
    <xdr:sp macro="" textlink="">
      <xdr:nvSpPr>
        <xdr:cNvPr id="212" name="楕円 211"/>
        <xdr:cNvSpPr/>
      </xdr:nvSpPr>
      <xdr:spPr>
        <a:xfrm>
          <a:off x="4902200" y="147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137175</xdr:rowOff>
    </xdr:from>
    <xdr:ext cx="762000" cy="259045"/>
    <xdr:sp macro="" textlink="">
      <xdr:nvSpPr>
        <xdr:cNvPr id="213" name="人件費・物件費等の状況該当値テキスト"/>
        <xdr:cNvSpPr txBox="1"/>
      </xdr:nvSpPr>
      <xdr:spPr>
        <a:xfrm>
          <a:off x="5041900" y="147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120186</xdr:rowOff>
    </xdr:from>
    <xdr:to>
      <xdr:col>19</xdr:col>
      <xdr:colOff>184150</xdr:colOff>
      <xdr:row>86</xdr:row>
      <xdr:rowOff>50336</xdr:rowOff>
    </xdr:to>
    <xdr:sp macro="" textlink="">
      <xdr:nvSpPr>
        <xdr:cNvPr id="214" name="楕円 213"/>
        <xdr:cNvSpPr/>
      </xdr:nvSpPr>
      <xdr:spPr>
        <a:xfrm>
          <a:off x="4064000" y="146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35113</xdr:rowOff>
    </xdr:from>
    <xdr:ext cx="736600" cy="259045"/>
    <xdr:sp macro="" textlink="">
      <xdr:nvSpPr>
        <xdr:cNvPr id="215" name="テキスト ボックス 214"/>
        <xdr:cNvSpPr txBox="1"/>
      </xdr:nvSpPr>
      <xdr:spPr>
        <a:xfrm>
          <a:off x="3733800" y="1477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91858</xdr:rowOff>
    </xdr:from>
    <xdr:to>
      <xdr:col>15</xdr:col>
      <xdr:colOff>133350</xdr:colOff>
      <xdr:row>86</xdr:row>
      <xdr:rowOff>22008</xdr:rowOff>
    </xdr:to>
    <xdr:sp macro="" textlink="">
      <xdr:nvSpPr>
        <xdr:cNvPr id="216" name="楕円 215"/>
        <xdr:cNvSpPr/>
      </xdr:nvSpPr>
      <xdr:spPr>
        <a:xfrm>
          <a:off x="3175000" y="146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6785</xdr:rowOff>
    </xdr:from>
    <xdr:ext cx="762000" cy="259045"/>
    <xdr:sp macro="" textlink="">
      <xdr:nvSpPr>
        <xdr:cNvPr id="217" name="テキスト ボックス 216"/>
        <xdr:cNvSpPr txBox="1"/>
      </xdr:nvSpPr>
      <xdr:spPr>
        <a:xfrm>
          <a:off x="2844800" y="147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98282</xdr:rowOff>
    </xdr:from>
    <xdr:to>
      <xdr:col>11</xdr:col>
      <xdr:colOff>82550</xdr:colOff>
      <xdr:row>86</xdr:row>
      <xdr:rowOff>28432</xdr:rowOff>
    </xdr:to>
    <xdr:sp macro="" textlink="">
      <xdr:nvSpPr>
        <xdr:cNvPr id="218" name="楕円 217"/>
        <xdr:cNvSpPr/>
      </xdr:nvSpPr>
      <xdr:spPr>
        <a:xfrm>
          <a:off x="2286000" y="146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13209</xdr:rowOff>
    </xdr:from>
    <xdr:ext cx="762000" cy="259045"/>
    <xdr:sp macro="" textlink="">
      <xdr:nvSpPr>
        <xdr:cNvPr id="219" name="テキスト ボックス 218"/>
        <xdr:cNvSpPr txBox="1"/>
      </xdr:nvSpPr>
      <xdr:spPr>
        <a:xfrm>
          <a:off x="1955800" y="1475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14491</xdr:rowOff>
    </xdr:from>
    <xdr:to>
      <xdr:col>7</xdr:col>
      <xdr:colOff>31750</xdr:colOff>
      <xdr:row>85</xdr:row>
      <xdr:rowOff>116091</xdr:rowOff>
    </xdr:to>
    <xdr:sp macro="" textlink="">
      <xdr:nvSpPr>
        <xdr:cNvPr id="220" name="楕円 219"/>
        <xdr:cNvSpPr/>
      </xdr:nvSpPr>
      <xdr:spPr>
        <a:xfrm>
          <a:off x="1397000" y="145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100868</xdr:rowOff>
    </xdr:from>
    <xdr:ext cx="762000" cy="259045"/>
    <xdr:sp macro="" textlink="">
      <xdr:nvSpPr>
        <xdr:cNvPr id="221" name="テキスト ボックス 220"/>
        <xdr:cNvSpPr txBox="1"/>
      </xdr:nvSpPr>
      <xdr:spPr>
        <a:xfrm>
          <a:off x="1066800" y="146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本市は全国平均を下回っており、かつ類似団体平均と同水準である。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今後とも諸手当の見直しなどにより、給与の適正化に努め、同水準を維持に努める。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125488</xdr:rowOff>
    </xdr:to>
    <xdr:cxnSp macro="">
      <xdr:nvCxnSpPr>
        <xdr:cNvPr id="257" name="直線コネクタ 256"/>
        <xdr:cNvCxnSpPr/>
      </xdr:nvCxnSpPr>
      <xdr:spPr>
        <a:xfrm flipV="1">
          <a:off x="16179800" y="1503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125488</xdr:rowOff>
    </xdr:to>
    <xdr:cxnSp macro="">
      <xdr:nvCxnSpPr>
        <xdr:cNvPr id="260" name="直線コネクタ 259"/>
        <xdr:cNvCxnSpPr/>
      </xdr:nvCxnSpPr>
      <xdr:spPr>
        <a:xfrm>
          <a:off x="15290800" y="149497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56545</xdr:rowOff>
    </xdr:to>
    <xdr:cxnSp macro="">
      <xdr:nvCxnSpPr>
        <xdr:cNvPr id="263" name="直線コネクタ 262"/>
        <xdr:cNvCxnSpPr/>
      </xdr:nvCxnSpPr>
      <xdr:spPr>
        <a:xfrm flipV="1">
          <a:off x="14401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6" name="直線コネクタ 265"/>
        <xdr:cNvCxnSpPr/>
      </xdr:nvCxnSpPr>
      <xdr:spPr>
        <a:xfrm flipV="1">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6" name="楕円 275"/>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7" name="給与水準   （国との比較）該当値テキスト"/>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8" name="楕円 277"/>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79" name="テキスト ボックス 278"/>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81" name="テキスト ボックス 280"/>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の減少傾向にある中で、類似団体平均に比して倍近くとなる広大な市域のサービス維持に努めるための人員確保</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考えられる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65315</xdr:rowOff>
    </xdr:from>
    <xdr:to>
      <xdr:col>81</xdr:col>
      <xdr:colOff>44450</xdr:colOff>
      <xdr:row>66</xdr:row>
      <xdr:rowOff>72209</xdr:rowOff>
    </xdr:to>
    <xdr:cxnSp macro="">
      <xdr:nvCxnSpPr>
        <xdr:cNvPr id="322" name="直線コネクタ 321"/>
        <xdr:cNvCxnSpPr/>
      </xdr:nvCxnSpPr>
      <xdr:spPr>
        <a:xfrm>
          <a:off x="16179800" y="113810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164374</xdr:rowOff>
    </xdr:from>
    <xdr:to>
      <xdr:col>77</xdr:col>
      <xdr:colOff>44450</xdr:colOff>
      <xdr:row>66</xdr:row>
      <xdr:rowOff>65315</xdr:rowOff>
    </xdr:to>
    <xdr:cxnSp macro="">
      <xdr:nvCxnSpPr>
        <xdr:cNvPr id="325" name="直線コネクタ 324"/>
        <xdr:cNvCxnSpPr/>
      </xdr:nvCxnSpPr>
      <xdr:spPr>
        <a:xfrm>
          <a:off x="15290800" y="1130862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137946</xdr:rowOff>
    </xdr:from>
    <xdr:to>
      <xdr:col>72</xdr:col>
      <xdr:colOff>203200</xdr:colOff>
      <xdr:row>65</xdr:row>
      <xdr:rowOff>164374</xdr:rowOff>
    </xdr:to>
    <xdr:cxnSp macro="">
      <xdr:nvCxnSpPr>
        <xdr:cNvPr id="328" name="直線コネクタ 327"/>
        <xdr:cNvCxnSpPr/>
      </xdr:nvCxnSpPr>
      <xdr:spPr>
        <a:xfrm>
          <a:off x="14401800" y="11282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111518</xdr:rowOff>
    </xdr:from>
    <xdr:to>
      <xdr:col>68</xdr:col>
      <xdr:colOff>152400</xdr:colOff>
      <xdr:row>65</xdr:row>
      <xdr:rowOff>137946</xdr:rowOff>
    </xdr:to>
    <xdr:cxnSp macro="">
      <xdr:nvCxnSpPr>
        <xdr:cNvPr id="331" name="直線コネクタ 330"/>
        <xdr:cNvCxnSpPr/>
      </xdr:nvCxnSpPr>
      <xdr:spPr>
        <a:xfrm>
          <a:off x="13512800" y="1125576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21409</xdr:rowOff>
    </xdr:from>
    <xdr:to>
      <xdr:col>81</xdr:col>
      <xdr:colOff>95250</xdr:colOff>
      <xdr:row>66</xdr:row>
      <xdr:rowOff>123009</xdr:rowOff>
    </xdr:to>
    <xdr:sp macro="" textlink="">
      <xdr:nvSpPr>
        <xdr:cNvPr id="341" name="楕円 340"/>
        <xdr:cNvSpPr/>
      </xdr:nvSpPr>
      <xdr:spPr>
        <a:xfrm>
          <a:off x="169672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164936</xdr:rowOff>
    </xdr:from>
    <xdr:ext cx="762000" cy="259045"/>
    <xdr:sp macro="" textlink="">
      <xdr:nvSpPr>
        <xdr:cNvPr id="342" name="定員管理の状況該当値テキスト"/>
        <xdr:cNvSpPr txBox="1"/>
      </xdr:nvSpPr>
      <xdr:spPr>
        <a:xfrm>
          <a:off x="17106900" y="113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14515</xdr:rowOff>
    </xdr:from>
    <xdr:to>
      <xdr:col>77</xdr:col>
      <xdr:colOff>95250</xdr:colOff>
      <xdr:row>66</xdr:row>
      <xdr:rowOff>116115</xdr:rowOff>
    </xdr:to>
    <xdr:sp macro="" textlink="">
      <xdr:nvSpPr>
        <xdr:cNvPr id="343" name="楕円 342"/>
        <xdr:cNvSpPr/>
      </xdr:nvSpPr>
      <xdr:spPr>
        <a:xfrm>
          <a:off x="16129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100892</xdr:rowOff>
    </xdr:from>
    <xdr:ext cx="736600" cy="259045"/>
    <xdr:sp macro="" textlink="">
      <xdr:nvSpPr>
        <xdr:cNvPr id="344" name="テキスト ボックス 343"/>
        <xdr:cNvSpPr txBox="1"/>
      </xdr:nvSpPr>
      <xdr:spPr>
        <a:xfrm>
          <a:off x="15798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113574</xdr:rowOff>
    </xdr:from>
    <xdr:to>
      <xdr:col>73</xdr:col>
      <xdr:colOff>44450</xdr:colOff>
      <xdr:row>66</xdr:row>
      <xdr:rowOff>43724</xdr:rowOff>
    </xdr:to>
    <xdr:sp macro="" textlink="">
      <xdr:nvSpPr>
        <xdr:cNvPr id="345" name="楕円 344"/>
        <xdr:cNvSpPr/>
      </xdr:nvSpPr>
      <xdr:spPr>
        <a:xfrm>
          <a:off x="15240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28501</xdr:rowOff>
    </xdr:from>
    <xdr:ext cx="762000" cy="259045"/>
    <xdr:sp macro="" textlink="">
      <xdr:nvSpPr>
        <xdr:cNvPr id="346" name="テキスト ボックス 345"/>
        <xdr:cNvSpPr txBox="1"/>
      </xdr:nvSpPr>
      <xdr:spPr>
        <a:xfrm>
          <a:off x="14909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87146</xdr:rowOff>
    </xdr:from>
    <xdr:to>
      <xdr:col>68</xdr:col>
      <xdr:colOff>203200</xdr:colOff>
      <xdr:row>66</xdr:row>
      <xdr:rowOff>17296</xdr:rowOff>
    </xdr:to>
    <xdr:sp macro="" textlink="">
      <xdr:nvSpPr>
        <xdr:cNvPr id="347" name="楕円 346"/>
        <xdr:cNvSpPr/>
      </xdr:nvSpPr>
      <xdr:spPr>
        <a:xfrm>
          <a:off x="14351000" y="11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2073</xdr:rowOff>
    </xdr:from>
    <xdr:ext cx="762000" cy="259045"/>
    <xdr:sp macro="" textlink="">
      <xdr:nvSpPr>
        <xdr:cNvPr id="348" name="テキスト ボックス 347"/>
        <xdr:cNvSpPr txBox="1"/>
      </xdr:nvSpPr>
      <xdr:spPr>
        <a:xfrm>
          <a:off x="14020800" y="1131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60718</xdr:rowOff>
    </xdr:from>
    <xdr:to>
      <xdr:col>64</xdr:col>
      <xdr:colOff>152400</xdr:colOff>
      <xdr:row>65</xdr:row>
      <xdr:rowOff>162318</xdr:rowOff>
    </xdr:to>
    <xdr:sp macro="" textlink="">
      <xdr:nvSpPr>
        <xdr:cNvPr id="349" name="楕円 348"/>
        <xdr:cNvSpPr/>
      </xdr:nvSpPr>
      <xdr:spPr>
        <a:xfrm>
          <a:off x="13462000" y="11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147095</xdr:rowOff>
    </xdr:from>
    <xdr:ext cx="762000" cy="259045"/>
    <xdr:sp macro="" textlink="">
      <xdr:nvSpPr>
        <xdr:cNvPr id="350" name="テキスト ボックス 349"/>
        <xdr:cNvSpPr txBox="1"/>
      </xdr:nvSpPr>
      <xdr:spPr>
        <a:xfrm>
          <a:off x="13131800" y="112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a:t>
          </a:r>
          <a:r>
            <a:rPr kumimoji="1" lang="ja-JP" altLang="en-US" sz="1100" b="0" i="0" baseline="0">
              <a:solidFill>
                <a:schemeClr val="dk1"/>
              </a:solidFill>
              <a:effectLst/>
              <a:latin typeface="+mn-lt"/>
              <a:ea typeface="+mn-ea"/>
              <a:cs typeface="+mn-cs"/>
            </a:rPr>
            <a:t>っており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数値は</a:t>
          </a:r>
          <a:r>
            <a:rPr kumimoji="1" lang="ja-JP" altLang="en-US" sz="1100" b="0" i="0" baseline="0">
              <a:solidFill>
                <a:schemeClr val="dk1"/>
              </a:solidFill>
              <a:effectLst/>
              <a:latin typeface="+mn-lt"/>
              <a:ea typeface="+mn-ea"/>
              <a:cs typeface="+mn-cs"/>
            </a:rPr>
            <a:t>増加傾向にある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平成１８年度に策定（平成１９年度見直し）した公債費負担適正化計画に基づき、普通建設事業による起債発行額の抑制や公債費の繰上償還などにより起債償還額の削減を図っ</a:t>
          </a:r>
          <a:r>
            <a:rPr kumimoji="1" lang="ja-JP" altLang="en-US" sz="1100" b="0" i="0" baseline="0">
              <a:solidFill>
                <a:schemeClr val="dk1"/>
              </a:solidFill>
              <a:effectLst/>
              <a:latin typeface="+mn-lt"/>
              <a:ea typeface="+mn-ea"/>
              <a:cs typeface="+mn-cs"/>
            </a:rPr>
            <a:t>てはいるが</a:t>
          </a:r>
          <a:r>
            <a:rPr kumimoji="1" lang="ja-JP" altLang="ja-JP" sz="1100" b="0" i="0" baseline="0">
              <a:solidFill>
                <a:schemeClr val="dk1"/>
              </a:solidFill>
              <a:effectLst/>
              <a:latin typeface="+mn-lt"/>
              <a:ea typeface="+mn-ea"/>
              <a:cs typeface="+mn-cs"/>
            </a:rPr>
            <a:t>、近年</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大型事業</a:t>
          </a:r>
          <a:r>
            <a:rPr kumimoji="1" lang="ja-JP" altLang="en-US" sz="1100" b="0" i="0" baseline="0">
              <a:solidFill>
                <a:schemeClr val="dk1"/>
              </a:solidFill>
              <a:effectLst/>
              <a:latin typeface="+mn-lt"/>
              <a:ea typeface="+mn-ea"/>
              <a:cs typeface="+mn-cs"/>
            </a:rPr>
            <a:t>の集中</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また平成３０年７月豪雨に係る災害復旧事業により今後も増加する</a:t>
          </a:r>
          <a:r>
            <a:rPr kumimoji="1" lang="ja-JP" altLang="ja-JP" sz="1100" b="0" i="0" baseline="0">
              <a:solidFill>
                <a:schemeClr val="dk1"/>
              </a:solidFill>
              <a:effectLst/>
              <a:latin typeface="+mn-lt"/>
              <a:ea typeface="+mn-ea"/>
              <a:cs typeface="+mn-cs"/>
            </a:rPr>
            <a:t>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今後も、財政運営適正化計画に基づき、計画的な新規起債発行に努める。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84349</xdr:rowOff>
    </xdr:to>
    <xdr:cxnSp macro="">
      <xdr:nvCxnSpPr>
        <xdr:cNvPr id="384" name="直線コネクタ 383"/>
        <xdr:cNvCxnSpPr/>
      </xdr:nvCxnSpPr>
      <xdr:spPr>
        <a:xfrm>
          <a:off x="16179800" y="641593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64241</xdr:rowOff>
    </xdr:from>
    <xdr:to>
      <xdr:col>77</xdr:col>
      <xdr:colOff>44450</xdr:colOff>
      <xdr:row>37</xdr:row>
      <xdr:rowOff>72284</xdr:rowOff>
    </xdr:to>
    <xdr:cxnSp macro="">
      <xdr:nvCxnSpPr>
        <xdr:cNvPr id="387" name="直線コネクタ 386"/>
        <xdr:cNvCxnSpPr/>
      </xdr:nvCxnSpPr>
      <xdr:spPr>
        <a:xfrm>
          <a:off x="15290800" y="64078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64241</xdr:rowOff>
    </xdr:to>
    <xdr:cxnSp macro="">
      <xdr:nvCxnSpPr>
        <xdr:cNvPr id="390" name="直線コネクタ 389"/>
        <xdr:cNvCxnSpPr/>
      </xdr:nvCxnSpPr>
      <xdr:spPr>
        <a:xfrm>
          <a:off x="14401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78317</xdr:rowOff>
    </xdr:to>
    <xdr:cxnSp macro="">
      <xdr:nvCxnSpPr>
        <xdr:cNvPr id="393" name="直線コネクタ 392"/>
        <xdr:cNvCxnSpPr/>
      </xdr:nvCxnSpPr>
      <xdr:spPr>
        <a:xfrm flipV="1">
          <a:off x="13512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3" name="楕円 402"/>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4"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21484</xdr:rowOff>
    </xdr:from>
    <xdr:to>
      <xdr:col>77</xdr:col>
      <xdr:colOff>95250</xdr:colOff>
      <xdr:row>37</xdr:row>
      <xdr:rowOff>123084</xdr:rowOff>
    </xdr:to>
    <xdr:sp macro="" textlink="">
      <xdr:nvSpPr>
        <xdr:cNvPr id="405" name="楕円 404"/>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107861</xdr:rowOff>
    </xdr:from>
    <xdr:ext cx="736600" cy="259045"/>
    <xdr:sp macro="" textlink="">
      <xdr:nvSpPr>
        <xdr:cNvPr id="406" name="テキスト ボックス 405"/>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7" name="楕円 406"/>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8" name="テキスト ボックス 407"/>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9" name="楕円 408"/>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0" name="テキスト ボックス 409"/>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1" name="楕円 410"/>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412" name="テキスト ボックス 411"/>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全国平均、岡山県平均、類似団体平均を上回っている。平成２６年度には一旦７０％を下回ったが、近年続いている大型事業による起債借入や、平成３０年７月豪雨に係る災害復旧事業に</a:t>
          </a:r>
          <a:r>
            <a:rPr kumimoji="1" lang="ja-JP" altLang="en-US" sz="1100" b="0" i="0" baseline="0">
              <a:solidFill>
                <a:schemeClr val="dk1"/>
              </a:solidFill>
              <a:effectLst/>
              <a:latin typeface="+mn-lt"/>
              <a:ea typeface="+mn-ea"/>
              <a:cs typeface="+mn-cs"/>
            </a:rPr>
            <a:t>よる起債借入や</a:t>
          </a:r>
          <a:r>
            <a:rPr kumimoji="1" lang="ja-JP" altLang="ja-JP" sz="1100" b="0" i="0" baseline="0">
              <a:solidFill>
                <a:schemeClr val="dk1"/>
              </a:solidFill>
              <a:effectLst/>
              <a:latin typeface="+mn-lt"/>
              <a:ea typeface="+mn-ea"/>
              <a:cs typeface="+mn-cs"/>
            </a:rPr>
            <a:t>財政調整基金の取り崩しなどにより、再び増加傾向に</a:t>
          </a:r>
          <a:r>
            <a:rPr kumimoji="1" lang="ja-JP" altLang="en-US" sz="1100" b="0" i="0" baseline="0">
              <a:solidFill>
                <a:schemeClr val="dk1"/>
              </a:solidFill>
              <a:effectLst/>
              <a:latin typeface="+mn-lt"/>
              <a:ea typeface="+mn-ea"/>
              <a:cs typeface="+mn-cs"/>
            </a:rPr>
            <a:t>向かうと考えられる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今後も財政運営適正化計画に基づき、事業の重点化を図り、発行する起債の選択、抑制をし、地方債残高の減少、質の改善により将来負担比率の抑制に努める。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45847</xdr:rowOff>
    </xdr:from>
    <xdr:to>
      <xdr:col>81</xdr:col>
      <xdr:colOff>44450</xdr:colOff>
      <xdr:row>15</xdr:row>
      <xdr:rowOff>66530</xdr:rowOff>
    </xdr:to>
    <xdr:cxnSp macro="">
      <xdr:nvCxnSpPr>
        <xdr:cNvPr id="448" name="直線コネクタ 447"/>
        <xdr:cNvCxnSpPr/>
      </xdr:nvCxnSpPr>
      <xdr:spPr>
        <a:xfrm>
          <a:off x="16179800" y="26175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45847</xdr:rowOff>
    </xdr:from>
    <xdr:to>
      <xdr:col>77</xdr:col>
      <xdr:colOff>44450</xdr:colOff>
      <xdr:row>15</xdr:row>
      <xdr:rowOff>49639</xdr:rowOff>
    </xdr:to>
    <xdr:cxnSp macro="">
      <xdr:nvCxnSpPr>
        <xdr:cNvPr id="451" name="直線コネクタ 450"/>
        <xdr:cNvCxnSpPr/>
      </xdr:nvCxnSpPr>
      <xdr:spPr>
        <a:xfrm flipV="1">
          <a:off x="15290800" y="2617597"/>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5171</xdr:rowOff>
    </xdr:from>
    <xdr:to>
      <xdr:col>72</xdr:col>
      <xdr:colOff>203200</xdr:colOff>
      <xdr:row>15</xdr:row>
      <xdr:rowOff>49639</xdr:rowOff>
    </xdr:to>
    <xdr:cxnSp macro="">
      <xdr:nvCxnSpPr>
        <xdr:cNvPr id="454" name="直線コネクタ 453"/>
        <xdr:cNvCxnSpPr/>
      </xdr:nvCxnSpPr>
      <xdr:spPr>
        <a:xfrm>
          <a:off x="14401800" y="2576921"/>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153180</xdr:rowOff>
    </xdr:from>
    <xdr:to>
      <xdr:col>68</xdr:col>
      <xdr:colOff>152400</xdr:colOff>
      <xdr:row>15</xdr:row>
      <xdr:rowOff>5171</xdr:rowOff>
    </xdr:to>
    <xdr:cxnSp macro="">
      <xdr:nvCxnSpPr>
        <xdr:cNvPr id="457" name="直線コネクタ 456"/>
        <xdr:cNvCxnSpPr/>
      </xdr:nvCxnSpPr>
      <xdr:spPr>
        <a:xfrm>
          <a:off x="13512800" y="2553480"/>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15730</xdr:rowOff>
    </xdr:from>
    <xdr:to>
      <xdr:col>81</xdr:col>
      <xdr:colOff>95250</xdr:colOff>
      <xdr:row>15</xdr:row>
      <xdr:rowOff>117330</xdr:rowOff>
    </xdr:to>
    <xdr:sp macro="" textlink="">
      <xdr:nvSpPr>
        <xdr:cNvPr id="467" name="楕円 466"/>
        <xdr:cNvSpPr/>
      </xdr:nvSpPr>
      <xdr:spPr>
        <a:xfrm>
          <a:off x="16967200" y="25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159257</xdr:rowOff>
    </xdr:from>
    <xdr:ext cx="762000" cy="259045"/>
    <xdr:sp macro="" textlink="">
      <xdr:nvSpPr>
        <xdr:cNvPr id="468" name="将来負担の状況該当値テキスト"/>
        <xdr:cNvSpPr txBox="1"/>
      </xdr:nvSpPr>
      <xdr:spPr>
        <a:xfrm>
          <a:off x="17106900" y="255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166497</xdr:rowOff>
    </xdr:from>
    <xdr:to>
      <xdr:col>77</xdr:col>
      <xdr:colOff>95250</xdr:colOff>
      <xdr:row>15</xdr:row>
      <xdr:rowOff>96647</xdr:rowOff>
    </xdr:to>
    <xdr:sp macro="" textlink="">
      <xdr:nvSpPr>
        <xdr:cNvPr id="469" name="楕円 468"/>
        <xdr:cNvSpPr/>
      </xdr:nvSpPr>
      <xdr:spPr>
        <a:xfrm>
          <a:off x="16129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81424</xdr:rowOff>
    </xdr:from>
    <xdr:ext cx="736600" cy="259045"/>
    <xdr:sp macro="" textlink="">
      <xdr:nvSpPr>
        <xdr:cNvPr id="470" name="テキスト ボックス 469"/>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170289</xdr:rowOff>
    </xdr:from>
    <xdr:to>
      <xdr:col>73</xdr:col>
      <xdr:colOff>44450</xdr:colOff>
      <xdr:row>15</xdr:row>
      <xdr:rowOff>100439</xdr:rowOff>
    </xdr:to>
    <xdr:sp macro="" textlink="">
      <xdr:nvSpPr>
        <xdr:cNvPr id="471" name="楕円 470"/>
        <xdr:cNvSpPr/>
      </xdr:nvSpPr>
      <xdr:spPr>
        <a:xfrm>
          <a:off x="15240000" y="25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85216</xdr:rowOff>
    </xdr:from>
    <xdr:ext cx="762000" cy="259045"/>
    <xdr:sp macro="" textlink="">
      <xdr:nvSpPr>
        <xdr:cNvPr id="472" name="テキスト ボックス 471"/>
        <xdr:cNvSpPr txBox="1"/>
      </xdr:nvSpPr>
      <xdr:spPr>
        <a:xfrm>
          <a:off x="14909800" y="26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125821</xdr:rowOff>
    </xdr:from>
    <xdr:to>
      <xdr:col>68</xdr:col>
      <xdr:colOff>203200</xdr:colOff>
      <xdr:row>15</xdr:row>
      <xdr:rowOff>55971</xdr:rowOff>
    </xdr:to>
    <xdr:sp macro="" textlink="">
      <xdr:nvSpPr>
        <xdr:cNvPr id="473" name="楕円 472"/>
        <xdr:cNvSpPr/>
      </xdr:nvSpPr>
      <xdr:spPr>
        <a:xfrm>
          <a:off x="14351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40748</xdr:rowOff>
    </xdr:from>
    <xdr:ext cx="762000" cy="259045"/>
    <xdr:sp macro="" textlink="">
      <xdr:nvSpPr>
        <xdr:cNvPr id="474" name="テキスト ボックス 473"/>
        <xdr:cNvSpPr txBox="1"/>
      </xdr:nvSpPr>
      <xdr:spPr>
        <a:xfrm>
          <a:off x="14020800" y="26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102380</xdr:rowOff>
    </xdr:from>
    <xdr:to>
      <xdr:col>64</xdr:col>
      <xdr:colOff>152400</xdr:colOff>
      <xdr:row>15</xdr:row>
      <xdr:rowOff>32530</xdr:rowOff>
    </xdr:to>
    <xdr:sp macro="" textlink="">
      <xdr:nvSpPr>
        <xdr:cNvPr id="475" name="楕円 474"/>
        <xdr:cNvSpPr/>
      </xdr:nvSpPr>
      <xdr:spPr>
        <a:xfrm>
          <a:off x="13462000" y="25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17307</xdr:rowOff>
    </xdr:from>
    <xdr:ext cx="762000" cy="259045"/>
    <xdr:sp macro="" textlink="">
      <xdr:nvSpPr>
        <xdr:cNvPr id="476" name="テキスト ボックス 475"/>
        <xdr:cNvSpPr txBox="1"/>
      </xdr:nvSpPr>
      <xdr:spPr>
        <a:xfrm>
          <a:off x="13131800" y="25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平成２６年度までは全国平均、類似団体平均とほぼ同水準となっていたが、平成２７年度から増加傾向にある。</a:t>
          </a:r>
          <a:endParaRPr lang="ja-JP" altLang="ja-JP" sz="1400">
            <a:effectLst/>
          </a:endParaRPr>
        </a:p>
        <a:p>
          <a:r>
            <a:rPr kumimoji="1" lang="ja-JP" altLang="ja-JP" sz="1100">
              <a:solidFill>
                <a:schemeClr val="dk1"/>
              </a:solidFill>
              <a:effectLst/>
              <a:latin typeface="+mn-lt"/>
              <a:ea typeface="+mn-ea"/>
              <a:cs typeface="+mn-cs"/>
            </a:rPr>
            <a:t>全体費用は下がっているが、全体に占める割合は増加傾向にあるため、退職者分全補充を行っている現状も含めて、人件費関係経費全体について、抑制していく必要がある。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120142</xdr:rowOff>
    </xdr:to>
    <xdr:cxnSp macro="">
      <xdr:nvCxnSpPr>
        <xdr:cNvPr id="64" name="直線コネクタ 63"/>
        <xdr:cNvCxnSpPr/>
      </xdr:nvCxnSpPr>
      <xdr:spPr>
        <a:xfrm flipV="1">
          <a:off x="3987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120142</xdr:rowOff>
    </xdr:to>
    <xdr:cxnSp macro="">
      <xdr:nvCxnSpPr>
        <xdr:cNvPr id="67" name="直線コネクタ 66"/>
        <xdr:cNvCxnSpPr/>
      </xdr:nvCxnSpPr>
      <xdr:spPr>
        <a:xfrm>
          <a:off x="3098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101854</xdr:rowOff>
    </xdr:to>
    <xdr:cxnSp macro="">
      <xdr:nvCxnSpPr>
        <xdr:cNvPr id="70" name="直線コネクタ 69"/>
        <xdr:cNvCxnSpPr/>
      </xdr:nvCxnSpPr>
      <xdr:spPr>
        <a:xfrm>
          <a:off x="2209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60706</xdr:rowOff>
    </xdr:to>
    <xdr:cxnSp macro="">
      <xdr:nvCxnSpPr>
        <xdr:cNvPr id="73" name="直線コネクタ 72"/>
        <xdr:cNvCxnSpPr/>
      </xdr:nvCxnSpPr>
      <xdr:spPr>
        <a:xfrm>
          <a:off x="1320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ついては、平成２７年度まで類似団体とほぼ同水準で推移してきていたが、平成２８年度からは増加傾向にある。市域が広大なため各施設の維持管理経費を要し、また、人件費等から委託料（物件費）へのシフトも一部見られるほか、情報環境関連の経費が年々増加していることが要因として挙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61686</xdr:rowOff>
    </xdr:to>
    <xdr:cxnSp macro="">
      <xdr:nvCxnSpPr>
        <xdr:cNvPr id="127" name="直線コネクタ 126"/>
        <xdr:cNvCxnSpPr/>
      </xdr:nvCxnSpPr>
      <xdr:spPr>
        <a:xfrm flipV="1">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61686</xdr:rowOff>
    </xdr:to>
    <xdr:cxnSp macro="">
      <xdr:nvCxnSpPr>
        <xdr:cNvPr id="130" name="直線コネクタ 129"/>
        <xdr:cNvCxnSpPr/>
      </xdr:nvCxnSpPr>
      <xdr:spPr>
        <a:xfrm>
          <a:off x="14782800" y="3049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135164</xdr:rowOff>
    </xdr:to>
    <xdr:cxnSp macro="">
      <xdr:nvCxnSpPr>
        <xdr:cNvPr id="133" name="直線コネクタ 132"/>
        <xdr:cNvCxnSpPr/>
      </xdr:nvCxnSpPr>
      <xdr:spPr>
        <a:xfrm>
          <a:off x="13893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4536</xdr:rowOff>
    </xdr:to>
    <xdr:cxnSp macro="">
      <xdr:nvCxnSpPr>
        <xdr:cNvPr id="136" name="直線コネクタ 135"/>
        <xdr:cNvCxnSpPr/>
      </xdr:nvCxnSpPr>
      <xdr:spPr>
        <a:xfrm>
          <a:off x="13004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0" name="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5" name="テキスト ボックス 154"/>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扶助費については、障害福祉サービス給付費の増額などにより上昇傾向にあるものの、全国平均、岡山県平均、類似団体平均に比べ、平均を大きく下回っている。</a:t>
          </a:r>
          <a:endParaRPr lang="ja-JP" altLang="ja-JP" sz="1400">
            <a:effectLst/>
          </a:endParaRPr>
        </a:p>
        <a:p>
          <a:r>
            <a:rPr kumimoji="1" lang="ja-JP" altLang="ja-JP" sz="1100">
              <a:solidFill>
                <a:schemeClr val="dk1"/>
              </a:solidFill>
              <a:effectLst/>
              <a:latin typeface="+mn-lt"/>
              <a:ea typeface="+mn-ea"/>
              <a:cs typeface="+mn-cs"/>
            </a:rPr>
            <a:t>障害福祉については制度改正により支出の抑制を行うことを検討していく。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50800</xdr:rowOff>
    </xdr:to>
    <xdr:cxnSp macro="">
      <xdr:nvCxnSpPr>
        <xdr:cNvPr id="190" name="直線コネクタ 189"/>
        <xdr:cNvCxnSpPr/>
      </xdr:nvCxnSpPr>
      <xdr:spPr>
        <a:xfrm>
          <a:off x="3987800" y="9287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105228</xdr:rowOff>
    </xdr:to>
    <xdr:cxnSp macro="">
      <xdr:nvCxnSpPr>
        <xdr:cNvPr id="193" name="直線コネクタ 192"/>
        <xdr:cNvCxnSpPr/>
      </xdr:nvCxnSpPr>
      <xdr:spPr>
        <a:xfrm flipV="1">
          <a:off x="3098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105228</xdr:rowOff>
    </xdr:to>
    <xdr:cxnSp macro="">
      <xdr:nvCxnSpPr>
        <xdr:cNvPr id="196" name="直線コネクタ 195"/>
        <xdr:cNvCxnSpPr/>
      </xdr:nvCxnSpPr>
      <xdr:spPr>
        <a:xfrm>
          <a:off x="2209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29028</xdr:rowOff>
    </xdr:to>
    <xdr:cxnSp macro="">
      <xdr:nvCxnSpPr>
        <xdr:cNvPr id="199" name="直線コネクタ 198"/>
        <xdr:cNvCxnSpPr/>
      </xdr:nvCxnSpPr>
      <xdr:spPr>
        <a:xfrm>
          <a:off x="1320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3" name="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7" name="楕円 216"/>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8" name="テキスト ボックス 217"/>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その他経費については、全国平均、岡山県平均、類似団体平均を上回っている。公営事業会計への繰出金が増額となったことが主な要因である。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簡易水道事業特別会計の水道事業への統合や下水道事業特別会計の公営企業会計への移行により減額見込みではあるが</a:t>
          </a:r>
          <a:r>
            <a:rPr kumimoji="1" lang="ja-JP" altLang="ja-JP" sz="1100" b="0" i="0" baseline="0">
              <a:solidFill>
                <a:schemeClr val="dk1"/>
              </a:solidFill>
              <a:effectLst/>
              <a:latin typeface="+mn-lt"/>
              <a:ea typeface="+mn-ea"/>
              <a:cs typeface="+mn-cs"/>
            </a:rPr>
            <a:t>、各事業においては独立採算の原則に立ち返った健全運営を一層推進する。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43724</xdr:rowOff>
    </xdr:to>
    <xdr:cxnSp macro="">
      <xdr:nvCxnSpPr>
        <xdr:cNvPr id="253" name="直線コネクタ 252"/>
        <xdr:cNvCxnSpPr/>
      </xdr:nvCxnSpPr>
      <xdr:spPr>
        <a:xfrm flipV="1">
          <a:off x="15671800" y="97575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43724</xdr:rowOff>
    </xdr:to>
    <xdr:cxnSp macro="">
      <xdr:nvCxnSpPr>
        <xdr:cNvPr id="256" name="直線コネクタ 255"/>
        <xdr:cNvCxnSpPr/>
      </xdr:nvCxnSpPr>
      <xdr:spPr>
        <a:xfrm>
          <a:off x="14782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17599</xdr:rowOff>
    </xdr:to>
    <xdr:cxnSp macro="">
      <xdr:nvCxnSpPr>
        <xdr:cNvPr id="259" name="直線コネクタ 258"/>
        <xdr:cNvCxnSpPr/>
      </xdr:nvCxnSpPr>
      <xdr:spPr>
        <a:xfrm>
          <a:off x="13893800" y="97118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110672</xdr:rowOff>
    </xdr:to>
    <xdr:cxnSp macro="">
      <xdr:nvCxnSpPr>
        <xdr:cNvPr id="262" name="直線コネクタ 261"/>
        <xdr:cNvCxnSpPr/>
      </xdr:nvCxnSpPr>
      <xdr:spPr>
        <a:xfrm>
          <a:off x="13004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105591</xdr:rowOff>
    </xdr:from>
    <xdr:to>
      <xdr:col>82</xdr:col>
      <xdr:colOff>158750</xdr:colOff>
      <xdr:row>57</xdr:row>
      <xdr:rowOff>35741</xdr:rowOff>
    </xdr:to>
    <xdr:sp macro="" textlink="">
      <xdr:nvSpPr>
        <xdr:cNvPr id="272" name="楕円 271"/>
        <xdr:cNvSpPr/>
      </xdr:nvSpPr>
      <xdr:spPr>
        <a:xfrm>
          <a:off x="164592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77668</xdr:rowOff>
    </xdr:from>
    <xdr:ext cx="762000" cy="259045"/>
    <xdr:sp macro="" textlink="">
      <xdr:nvSpPr>
        <xdr:cNvPr id="273" name="その他該当値テキスト"/>
        <xdr:cNvSpPr txBox="1"/>
      </xdr:nvSpPr>
      <xdr:spPr>
        <a:xfrm>
          <a:off x="165989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4" name="楕円 273"/>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5" name="テキスト ボックス 274"/>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6" name="楕円 275"/>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7" name="テキスト ボックス 276"/>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9" name="テキスト ボックス 278"/>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0" name="楕円 279"/>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1" name="テキスト ボックス 280"/>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については、全国平均、岡山県平均、類似団体平均を下回っている。これは合併後、報償費や補助費の一斉見直しを行い５％～１５％の縮減を行ってきたことによる。今後も各補助金の見直しを行い、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37846</xdr:rowOff>
    </xdr:to>
    <xdr:cxnSp macro="">
      <xdr:nvCxnSpPr>
        <xdr:cNvPr id="311" name="直線コネクタ 310"/>
        <xdr:cNvCxnSpPr/>
      </xdr:nvCxnSpPr>
      <xdr:spPr>
        <a:xfrm flipV="1">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69850</xdr:rowOff>
    </xdr:to>
    <xdr:cxnSp macro="">
      <xdr:nvCxnSpPr>
        <xdr:cNvPr id="314" name="直線コネクタ 313"/>
        <xdr:cNvCxnSpPr/>
      </xdr:nvCxnSpPr>
      <xdr:spPr>
        <a:xfrm flipV="1">
          <a:off x="14782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69850</xdr:rowOff>
    </xdr:to>
    <xdr:cxnSp macro="">
      <xdr:nvCxnSpPr>
        <xdr:cNvPr id="317" name="直線コネクタ 316"/>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20" name="直線コネクタ 319"/>
        <xdr:cNvCxnSpPr/>
      </xdr:nvCxnSpPr>
      <xdr:spPr>
        <a:xfrm flipV="1">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30" name="楕円 329"/>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1"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全国平均、岡山県平均、類似団体平均を大きく上回っている。</a:t>
          </a:r>
          <a:endParaRPr lang="ja-JP" altLang="ja-JP" sz="1400">
            <a:effectLst/>
          </a:endParaRPr>
        </a:p>
        <a:p>
          <a:r>
            <a:rPr kumimoji="1" lang="ja-JP" altLang="ja-JP" sz="1100" b="0" i="0" baseline="0">
              <a:solidFill>
                <a:schemeClr val="dk1"/>
              </a:solidFill>
              <a:effectLst/>
              <a:latin typeface="+mn-lt"/>
              <a:ea typeface="+mn-ea"/>
              <a:cs typeface="+mn-cs"/>
            </a:rPr>
            <a:t>これは、市庁舎や複合施設の建設など、近年大型事業が続いている</a:t>
          </a:r>
          <a:r>
            <a:rPr kumimoji="1" lang="ja-JP" altLang="en-US" sz="1100" b="0" i="0" baseline="0">
              <a:solidFill>
                <a:schemeClr val="dk1"/>
              </a:solidFill>
              <a:effectLst/>
              <a:latin typeface="+mn-lt"/>
              <a:ea typeface="+mn-ea"/>
              <a:cs typeface="+mn-cs"/>
            </a:rPr>
            <a:t>ことや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また、平成３０年７月豪雨に係る災害復旧事業の影響が考えられ、</a:t>
          </a:r>
          <a:r>
            <a:rPr kumimoji="1" lang="ja-JP" altLang="ja-JP" sz="1100" b="0" i="0" baseline="0">
              <a:solidFill>
                <a:schemeClr val="dk1"/>
              </a:solidFill>
              <a:effectLst/>
              <a:latin typeface="+mn-lt"/>
              <a:ea typeface="+mn-ea"/>
              <a:cs typeface="+mn-cs"/>
            </a:rPr>
            <a:t>今後も増加する見込みにある。普通建設事業費充当の地方債発行額については、財政運営適正化計画に基づく計画的な発行を遵守する必要がある。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132715</xdr:rowOff>
    </xdr:from>
    <xdr:to>
      <xdr:col>24</xdr:col>
      <xdr:colOff>25400</xdr:colOff>
      <xdr:row>75</xdr:row>
      <xdr:rowOff>142240</xdr:rowOff>
    </xdr:to>
    <xdr:cxnSp macro="">
      <xdr:nvCxnSpPr>
        <xdr:cNvPr id="371" name="直線コネクタ 370"/>
        <xdr:cNvCxnSpPr/>
      </xdr:nvCxnSpPr>
      <xdr:spPr>
        <a:xfrm>
          <a:off x="3987800" y="129914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109855</xdr:rowOff>
    </xdr:from>
    <xdr:to>
      <xdr:col>19</xdr:col>
      <xdr:colOff>187325</xdr:colOff>
      <xdr:row>75</xdr:row>
      <xdr:rowOff>132715</xdr:rowOff>
    </xdr:to>
    <xdr:cxnSp macro="">
      <xdr:nvCxnSpPr>
        <xdr:cNvPr id="374" name="直線コネクタ 373"/>
        <xdr:cNvCxnSpPr/>
      </xdr:nvCxnSpPr>
      <xdr:spPr>
        <a:xfrm>
          <a:off x="3098800" y="12968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109855</xdr:rowOff>
    </xdr:to>
    <xdr:cxnSp macro="">
      <xdr:nvCxnSpPr>
        <xdr:cNvPr id="377" name="直線コネクタ 376"/>
        <xdr:cNvCxnSpPr/>
      </xdr:nvCxnSpPr>
      <xdr:spPr>
        <a:xfrm>
          <a:off x="2209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86995</xdr:rowOff>
    </xdr:to>
    <xdr:cxnSp macro="">
      <xdr:nvCxnSpPr>
        <xdr:cNvPr id="380" name="直線コネクタ 379"/>
        <xdr:cNvCxnSpPr/>
      </xdr:nvCxnSpPr>
      <xdr:spPr>
        <a:xfrm>
          <a:off x="1320800" y="12936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90" name="楕円 389"/>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63517</xdr:rowOff>
    </xdr:from>
    <xdr:ext cx="762000" cy="259045"/>
    <xdr:sp macro="" textlink="">
      <xdr:nvSpPr>
        <xdr:cNvPr id="391" name="公債費該当値テキスト"/>
        <xdr:cNvSpPr txBox="1"/>
      </xdr:nvSpPr>
      <xdr:spPr>
        <a:xfrm>
          <a:off x="49149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81915</xdr:rowOff>
    </xdr:from>
    <xdr:to>
      <xdr:col>20</xdr:col>
      <xdr:colOff>38100</xdr:colOff>
      <xdr:row>76</xdr:row>
      <xdr:rowOff>12064</xdr:rowOff>
    </xdr:to>
    <xdr:sp macro="" textlink="">
      <xdr:nvSpPr>
        <xdr:cNvPr id="392" name="楕円 391"/>
        <xdr:cNvSpPr/>
      </xdr:nvSpPr>
      <xdr:spPr>
        <a:xfrm>
          <a:off x="3937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168291</xdr:rowOff>
    </xdr:from>
    <xdr:ext cx="736600" cy="259045"/>
    <xdr:sp macro="" textlink="">
      <xdr:nvSpPr>
        <xdr:cNvPr id="393" name="テキスト ボックス 392"/>
        <xdr:cNvSpPr txBox="1"/>
      </xdr:nvSpPr>
      <xdr:spPr>
        <a:xfrm>
          <a:off x="3606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59055</xdr:rowOff>
    </xdr:from>
    <xdr:to>
      <xdr:col>15</xdr:col>
      <xdr:colOff>149225</xdr:colOff>
      <xdr:row>75</xdr:row>
      <xdr:rowOff>160655</xdr:rowOff>
    </xdr:to>
    <xdr:sp macro="" textlink="">
      <xdr:nvSpPr>
        <xdr:cNvPr id="394" name="楕円 393"/>
        <xdr:cNvSpPr/>
      </xdr:nvSpPr>
      <xdr:spPr>
        <a:xfrm>
          <a:off x="3048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145432</xdr:rowOff>
    </xdr:from>
    <xdr:ext cx="762000" cy="259045"/>
    <xdr:sp macro="" textlink="">
      <xdr:nvSpPr>
        <xdr:cNvPr id="395" name="テキスト ボックス 394"/>
        <xdr:cNvSpPr txBox="1"/>
      </xdr:nvSpPr>
      <xdr:spPr>
        <a:xfrm>
          <a:off x="2717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36195</xdr:rowOff>
    </xdr:from>
    <xdr:to>
      <xdr:col>11</xdr:col>
      <xdr:colOff>60325</xdr:colOff>
      <xdr:row>75</xdr:row>
      <xdr:rowOff>137795</xdr:rowOff>
    </xdr:to>
    <xdr:sp macro="" textlink="">
      <xdr:nvSpPr>
        <xdr:cNvPr id="396" name="楕円 395"/>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122572</xdr:rowOff>
    </xdr:from>
    <xdr:ext cx="762000" cy="259045"/>
    <xdr:sp macro="" textlink="">
      <xdr:nvSpPr>
        <xdr:cNvPr id="397" name="テキスト ボックス 396"/>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8" name="楕円 397"/>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113047</xdr:rowOff>
    </xdr:from>
    <xdr:ext cx="762000" cy="259045"/>
    <xdr:sp macro="" textlink="">
      <xdr:nvSpPr>
        <xdr:cNvPr id="399" name="テキスト ボックス 398"/>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各平均を下回っているが、今後の一般財源の減少に備え、より一層の効率化を図る必要がある。今後実施される予定である、行財政改革の実施計画に基づき、さらなる改善に努める。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85089</xdr:rowOff>
    </xdr:to>
    <xdr:cxnSp macro="">
      <xdr:nvCxnSpPr>
        <xdr:cNvPr id="432" name="直線コネクタ 431"/>
        <xdr:cNvCxnSpPr/>
      </xdr:nvCxnSpPr>
      <xdr:spPr>
        <a:xfrm flipV="1">
          <a:off x="15671800" y="132219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85089</xdr:rowOff>
    </xdr:to>
    <xdr:cxnSp macro="">
      <xdr:nvCxnSpPr>
        <xdr:cNvPr id="435" name="直線コネクタ 434"/>
        <xdr:cNvCxnSpPr/>
      </xdr:nvCxnSpPr>
      <xdr:spPr>
        <a:xfrm>
          <a:off x="14782800" y="13275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77</xdr:row>
      <xdr:rowOff>73661</xdr:rowOff>
    </xdr:to>
    <xdr:cxnSp macro="">
      <xdr:nvCxnSpPr>
        <xdr:cNvPr id="438" name="直線コネクタ 437"/>
        <xdr:cNvCxnSpPr/>
      </xdr:nvCxnSpPr>
      <xdr:spPr>
        <a:xfrm>
          <a:off x="13893800" y="13107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77470</xdr:rowOff>
    </xdr:to>
    <xdr:cxnSp macro="">
      <xdr:nvCxnSpPr>
        <xdr:cNvPr id="441" name="直線コネクタ 440"/>
        <xdr:cNvCxnSpPr/>
      </xdr:nvCxnSpPr>
      <xdr:spPr>
        <a:xfrm>
          <a:off x="13004800" y="13050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51" name="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3" name="楕円 45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54" name="テキスト ボックス 453"/>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55" name="楕円 45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134638</xdr:rowOff>
    </xdr:from>
    <xdr:ext cx="762000" cy="259045"/>
    <xdr:sp macro="" textlink="">
      <xdr:nvSpPr>
        <xdr:cNvPr id="456" name="テキスト ボックス 455"/>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57" name="楕円 456"/>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58" name="テキスト ボックス 457"/>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9" name="楕円 458"/>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60" name="テキスト ボックス 45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99530</xdr:rowOff>
    </xdr:from>
    <xdr:to>
      <xdr:col>29</xdr:col>
      <xdr:colOff>127000</xdr:colOff>
      <xdr:row>14</xdr:row>
      <xdr:rowOff>6083</xdr:rowOff>
    </xdr:to>
    <xdr:cxnSp macro="">
      <xdr:nvCxnSpPr>
        <xdr:cNvPr id="50" name="直線コネクタ 49"/>
        <xdr:cNvCxnSpPr/>
      </xdr:nvCxnSpPr>
      <xdr:spPr bwMode="auto">
        <a:xfrm flipV="1">
          <a:off x="5003800" y="2376005"/>
          <a:ext cx="647700" cy="7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6083</xdr:rowOff>
    </xdr:from>
    <xdr:to>
      <xdr:col>26</xdr:col>
      <xdr:colOff>50800</xdr:colOff>
      <xdr:row>14</xdr:row>
      <xdr:rowOff>57887</xdr:rowOff>
    </xdr:to>
    <xdr:cxnSp macro="">
      <xdr:nvCxnSpPr>
        <xdr:cNvPr id="53" name="直線コネクタ 52"/>
        <xdr:cNvCxnSpPr/>
      </xdr:nvCxnSpPr>
      <xdr:spPr bwMode="auto">
        <a:xfrm flipV="1">
          <a:off x="4305300" y="2454008"/>
          <a:ext cx="698500" cy="5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57887</xdr:rowOff>
    </xdr:from>
    <xdr:to>
      <xdr:col>22</xdr:col>
      <xdr:colOff>114300</xdr:colOff>
      <xdr:row>14</xdr:row>
      <xdr:rowOff>77445</xdr:rowOff>
    </xdr:to>
    <xdr:cxnSp macro="">
      <xdr:nvCxnSpPr>
        <xdr:cNvPr id="56" name="直線コネクタ 55"/>
        <xdr:cNvCxnSpPr/>
      </xdr:nvCxnSpPr>
      <xdr:spPr bwMode="auto">
        <a:xfrm flipV="1">
          <a:off x="3606800" y="2505812"/>
          <a:ext cx="6985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77445</xdr:rowOff>
    </xdr:from>
    <xdr:to>
      <xdr:col>18</xdr:col>
      <xdr:colOff>177800</xdr:colOff>
      <xdr:row>14</xdr:row>
      <xdr:rowOff>116738</xdr:rowOff>
    </xdr:to>
    <xdr:cxnSp macro="">
      <xdr:nvCxnSpPr>
        <xdr:cNvPr id="59" name="直線コネクタ 58"/>
        <xdr:cNvCxnSpPr/>
      </xdr:nvCxnSpPr>
      <xdr:spPr bwMode="auto">
        <a:xfrm flipV="1">
          <a:off x="2908300" y="2525370"/>
          <a:ext cx="698500" cy="3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48730</xdr:rowOff>
    </xdr:from>
    <xdr:to>
      <xdr:col>29</xdr:col>
      <xdr:colOff>177800</xdr:colOff>
      <xdr:row>13</xdr:row>
      <xdr:rowOff>150330</xdr:rowOff>
    </xdr:to>
    <xdr:sp macro="" textlink="">
      <xdr:nvSpPr>
        <xdr:cNvPr id="69" name="楕円 68"/>
        <xdr:cNvSpPr/>
      </xdr:nvSpPr>
      <xdr:spPr bwMode="auto">
        <a:xfrm>
          <a:off x="5600700" y="232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65257</xdr:rowOff>
    </xdr:from>
    <xdr:ext cx="762000" cy="259045"/>
    <xdr:sp macro="" textlink="">
      <xdr:nvSpPr>
        <xdr:cNvPr id="70" name="人口1人当たり決算額の推移該当値テキスト130"/>
        <xdr:cNvSpPr txBox="1"/>
      </xdr:nvSpPr>
      <xdr:spPr>
        <a:xfrm>
          <a:off x="5740400" y="217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126733</xdr:rowOff>
    </xdr:from>
    <xdr:to>
      <xdr:col>26</xdr:col>
      <xdr:colOff>101600</xdr:colOff>
      <xdr:row>14</xdr:row>
      <xdr:rowOff>56883</xdr:rowOff>
    </xdr:to>
    <xdr:sp macro="" textlink="">
      <xdr:nvSpPr>
        <xdr:cNvPr id="71" name="楕円 70"/>
        <xdr:cNvSpPr/>
      </xdr:nvSpPr>
      <xdr:spPr bwMode="auto">
        <a:xfrm>
          <a:off x="4953000" y="240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67060</xdr:rowOff>
    </xdr:from>
    <xdr:ext cx="736600" cy="259045"/>
    <xdr:sp macro="" textlink="">
      <xdr:nvSpPr>
        <xdr:cNvPr id="72" name="テキスト ボックス 71"/>
        <xdr:cNvSpPr txBox="1"/>
      </xdr:nvSpPr>
      <xdr:spPr>
        <a:xfrm>
          <a:off x="4622800" y="217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7087</xdr:rowOff>
    </xdr:from>
    <xdr:to>
      <xdr:col>22</xdr:col>
      <xdr:colOff>165100</xdr:colOff>
      <xdr:row>14</xdr:row>
      <xdr:rowOff>108687</xdr:rowOff>
    </xdr:to>
    <xdr:sp macro="" textlink="">
      <xdr:nvSpPr>
        <xdr:cNvPr id="73" name="楕円 72"/>
        <xdr:cNvSpPr/>
      </xdr:nvSpPr>
      <xdr:spPr bwMode="auto">
        <a:xfrm>
          <a:off x="4254500" y="24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118864</xdr:rowOff>
    </xdr:from>
    <xdr:ext cx="762000" cy="259045"/>
    <xdr:sp macro="" textlink="">
      <xdr:nvSpPr>
        <xdr:cNvPr id="74" name="テキスト ボックス 73"/>
        <xdr:cNvSpPr txBox="1"/>
      </xdr:nvSpPr>
      <xdr:spPr>
        <a:xfrm>
          <a:off x="3924300" y="222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26645</xdr:rowOff>
    </xdr:from>
    <xdr:to>
      <xdr:col>19</xdr:col>
      <xdr:colOff>38100</xdr:colOff>
      <xdr:row>14</xdr:row>
      <xdr:rowOff>128245</xdr:rowOff>
    </xdr:to>
    <xdr:sp macro="" textlink="">
      <xdr:nvSpPr>
        <xdr:cNvPr id="75" name="楕円 74"/>
        <xdr:cNvSpPr/>
      </xdr:nvSpPr>
      <xdr:spPr bwMode="auto">
        <a:xfrm>
          <a:off x="3556000" y="2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138422</xdr:rowOff>
    </xdr:from>
    <xdr:ext cx="762000" cy="259045"/>
    <xdr:sp macro="" textlink="">
      <xdr:nvSpPr>
        <xdr:cNvPr id="76" name="テキスト ボックス 75"/>
        <xdr:cNvSpPr txBox="1"/>
      </xdr:nvSpPr>
      <xdr:spPr>
        <a:xfrm>
          <a:off x="3225800" y="22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65938</xdr:rowOff>
    </xdr:from>
    <xdr:to>
      <xdr:col>15</xdr:col>
      <xdr:colOff>101600</xdr:colOff>
      <xdr:row>14</xdr:row>
      <xdr:rowOff>167538</xdr:rowOff>
    </xdr:to>
    <xdr:sp macro="" textlink="">
      <xdr:nvSpPr>
        <xdr:cNvPr id="77" name="楕円 76"/>
        <xdr:cNvSpPr/>
      </xdr:nvSpPr>
      <xdr:spPr bwMode="auto">
        <a:xfrm>
          <a:off x="2857500" y="251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6265</xdr:rowOff>
    </xdr:from>
    <xdr:ext cx="762000" cy="259045"/>
    <xdr:sp macro="" textlink="">
      <xdr:nvSpPr>
        <xdr:cNvPr id="78" name="テキスト ボックス 77"/>
        <xdr:cNvSpPr txBox="1"/>
      </xdr:nvSpPr>
      <xdr:spPr>
        <a:xfrm>
          <a:off x="2527300" y="22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266888</xdr:rowOff>
    </xdr:from>
    <xdr:to>
      <xdr:col>29</xdr:col>
      <xdr:colOff>127000</xdr:colOff>
      <xdr:row>37</xdr:row>
      <xdr:rowOff>269318</xdr:rowOff>
    </xdr:to>
    <xdr:cxnSp macro="">
      <xdr:nvCxnSpPr>
        <xdr:cNvPr id="112" name="直線コネクタ 111"/>
        <xdr:cNvCxnSpPr/>
      </xdr:nvCxnSpPr>
      <xdr:spPr bwMode="auto">
        <a:xfrm flipV="1">
          <a:off x="5003800" y="7391588"/>
          <a:ext cx="647700" cy="2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269318</xdr:rowOff>
    </xdr:from>
    <xdr:to>
      <xdr:col>26</xdr:col>
      <xdr:colOff>50800</xdr:colOff>
      <xdr:row>37</xdr:row>
      <xdr:rowOff>269437</xdr:rowOff>
    </xdr:to>
    <xdr:cxnSp macro="">
      <xdr:nvCxnSpPr>
        <xdr:cNvPr id="115" name="直線コネクタ 114"/>
        <xdr:cNvCxnSpPr/>
      </xdr:nvCxnSpPr>
      <xdr:spPr bwMode="auto">
        <a:xfrm flipV="1">
          <a:off x="4305300" y="7394018"/>
          <a:ext cx="698500" cy="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269437</xdr:rowOff>
    </xdr:from>
    <xdr:to>
      <xdr:col>22</xdr:col>
      <xdr:colOff>114300</xdr:colOff>
      <xdr:row>37</xdr:row>
      <xdr:rowOff>283442</xdr:rowOff>
    </xdr:to>
    <xdr:cxnSp macro="">
      <xdr:nvCxnSpPr>
        <xdr:cNvPr id="118" name="直線コネクタ 117"/>
        <xdr:cNvCxnSpPr/>
      </xdr:nvCxnSpPr>
      <xdr:spPr bwMode="auto">
        <a:xfrm flipV="1">
          <a:off x="3606800" y="7394137"/>
          <a:ext cx="698500" cy="1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280288</xdr:rowOff>
    </xdr:from>
    <xdr:to>
      <xdr:col>18</xdr:col>
      <xdr:colOff>177800</xdr:colOff>
      <xdr:row>37</xdr:row>
      <xdr:rowOff>283442</xdr:rowOff>
    </xdr:to>
    <xdr:cxnSp macro="">
      <xdr:nvCxnSpPr>
        <xdr:cNvPr id="121" name="直線コネクタ 120"/>
        <xdr:cNvCxnSpPr/>
      </xdr:nvCxnSpPr>
      <xdr:spPr bwMode="auto">
        <a:xfrm>
          <a:off x="2908300" y="7404988"/>
          <a:ext cx="698500" cy="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216088</xdr:rowOff>
    </xdr:from>
    <xdr:to>
      <xdr:col>29</xdr:col>
      <xdr:colOff>177800</xdr:colOff>
      <xdr:row>37</xdr:row>
      <xdr:rowOff>317688</xdr:rowOff>
    </xdr:to>
    <xdr:sp macro="" textlink="">
      <xdr:nvSpPr>
        <xdr:cNvPr id="131" name="楕円 130"/>
        <xdr:cNvSpPr/>
      </xdr:nvSpPr>
      <xdr:spPr bwMode="auto">
        <a:xfrm>
          <a:off x="5600700" y="734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61165</xdr:rowOff>
    </xdr:from>
    <xdr:ext cx="762000" cy="259045"/>
    <xdr:sp macro="" textlink="">
      <xdr:nvSpPr>
        <xdr:cNvPr id="132" name="人口1人当たり決算額の推移該当値テキスト445"/>
        <xdr:cNvSpPr txBox="1"/>
      </xdr:nvSpPr>
      <xdr:spPr>
        <a:xfrm>
          <a:off x="5740400" y="71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218518</xdr:rowOff>
    </xdr:from>
    <xdr:to>
      <xdr:col>26</xdr:col>
      <xdr:colOff>101600</xdr:colOff>
      <xdr:row>37</xdr:row>
      <xdr:rowOff>320118</xdr:rowOff>
    </xdr:to>
    <xdr:sp macro="" textlink="">
      <xdr:nvSpPr>
        <xdr:cNvPr id="133" name="楕円 132"/>
        <xdr:cNvSpPr/>
      </xdr:nvSpPr>
      <xdr:spPr bwMode="auto">
        <a:xfrm>
          <a:off x="4953000" y="73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158845</xdr:rowOff>
    </xdr:from>
    <xdr:ext cx="736600" cy="259045"/>
    <xdr:sp macro="" textlink="">
      <xdr:nvSpPr>
        <xdr:cNvPr id="134" name="テキスト ボックス 133"/>
        <xdr:cNvSpPr txBox="1"/>
      </xdr:nvSpPr>
      <xdr:spPr>
        <a:xfrm>
          <a:off x="4622800" y="711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218637</xdr:rowOff>
    </xdr:from>
    <xdr:to>
      <xdr:col>22</xdr:col>
      <xdr:colOff>165100</xdr:colOff>
      <xdr:row>37</xdr:row>
      <xdr:rowOff>320237</xdr:rowOff>
    </xdr:to>
    <xdr:sp macro="" textlink="">
      <xdr:nvSpPr>
        <xdr:cNvPr id="135" name="楕円 134"/>
        <xdr:cNvSpPr/>
      </xdr:nvSpPr>
      <xdr:spPr bwMode="auto">
        <a:xfrm>
          <a:off x="4254500" y="734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158964</xdr:rowOff>
    </xdr:from>
    <xdr:ext cx="762000" cy="259045"/>
    <xdr:sp macro="" textlink="">
      <xdr:nvSpPr>
        <xdr:cNvPr id="136" name="テキスト ボックス 135"/>
        <xdr:cNvSpPr txBox="1"/>
      </xdr:nvSpPr>
      <xdr:spPr>
        <a:xfrm>
          <a:off x="3924300" y="711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232642</xdr:rowOff>
    </xdr:from>
    <xdr:to>
      <xdr:col>19</xdr:col>
      <xdr:colOff>38100</xdr:colOff>
      <xdr:row>37</xdr:row>
      <xdr:rowOff>334242</xdr:rowOff>
    </xdr:to>
    <xdr:sp macro="" textlink="">
      <xdr:nvSpPr>
        <xdr:cNvPr id="137" name="楕円 136"/>
        <xdr:cNvSpPr/>
      </xdr:nvSpPr>
      <xdr:spPr bwMode="auto">
        <a:xfrm>
          <a:off x="3556000" y="735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1519</xdr:rowOff>
    </xdr:from>
    <xdr:ext cx="762000" cy="259045"/>
    <xdr:sp macro="" textlink="">
      <xdr:nvSpPr>
        <xdr:cNvPr id="138" name="テキスト ボックス 137"/>
        <xdr:cNvSpPr txBox="1"/>
      </xdr:nvSpPr>
      <xdr:spPr>
        <a:xfrm>
          <a:off x="3225800" y="712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229488</xdr:rowOff>
    </xdr:from>
    <xdr:to>
      <xdr:col>15</xdr:col>
      <xdr:colOff>101600</xdr:colOff>
      <xdr:row>37</xdr:row>
      <xdr:rowOff>331088</xdr:rowOff>
    </xdr:to>
    <xdr:sp macro="" textlink="">
      <xdr:nvSpPr>
        <xdr:cNvPr id="139" name="楕円 138"/>
        <xdr:cNvSpPr/>
      </xdr:nvSpPr>
      <xdr:spPr bwMode="auto">
        <a:xfrm>
          <a:off x="2857500" y="735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169815</xdr:rowOff>
    </xdr:from>
    <xdr:ext cx="762000" cy="259045"/>
    <xdr:sp macro="" textlink="">
      <xdr:nvSpPr>
        <xdr:cNvPr id="140" name="テキスト ボックス 139"/>
        <xdr:cNvSpPr txBox="1"/>
      </xdr:nvSpPr>
      <xdr:spPr>
        <a:xfrm>
          <a:off x="2527300" y="71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166535</xdr:rowOff>
    </xdr:from>
    <xdr:to>
      <xdr:col>24</xdr:col>
      <xdr:colOff>63500</xdr:colOff>
      <xdr:row>32</xdr:row>
      <xdr:rowOff>30048</xdr:rowOff>
    </xdr:to>
    <xdr:cxnSp macro="">
      <xdr:nvCxnSpPr>
        <xdr:cNvPr id="61" name="直線コネクタ 60"/>
        <xdr:cNvCxnSpPr/>
      </xdr:nvCxnSpPr>
      <xdr:spPr>
        <a:xfrm flipV="1">
          <a:off x="3797300" y="5481485"/>
          <a:ext cx="8382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30048</xdr:rowOff>
    </xdr:from>
    <xdr:to>
      <xdr:col>19</xdr:col>
      <xdr:colOff>177800</xdr:colOff>
      <xdr:row>32</xdr:row>
      <xdr:rowOff>40678</xdr:rowOff>
    </xdr:to>
    <xdr:cxnSp macro="">
      <xdr:nvCxnSpPr>
        <xdr:cNvPr id="64" name="直線コネクタ 63"/>
        <xdr:cNvCxnSpPr/>
      </xdr:nvCxnSpPr>
      <xdr:spPr>
        <a:xfrm flipV="1">
          <a:off x="2908300" y="5516448"/>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23787</xdr:rowOff>
    </xdr:from>
    <xdr:to>
      <xdr:col>15</xdr:col>
      <xdr:colOff>50800</xdr:colOff>
      <xdr:row>32</xdr:row>
      <xdr:rowOff>40678</xdr:rowOff>
    </xdr:to>
    <xdr:cxnSp macro="">
      <xdr:nvCxnSpPr>
        <xdr:cNvPr id="67" name="直線コネクタ 66"/>
        <xdr:cNvCxnSpPr/>
      </xdr:nvCxnSpPr>
      <xdr:spPr>
        <a:xfrm>
          <a:off x="2019300" y="551018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23787</xdr:rowOff>
    </xdr:from>
    <xdr:to>
      <xdr:col>10</xdr:col>
      <xdr:colOff>114300</xdr:colOff>
      <xdr:row>32</xdr:row>
      <xdr:rowOff>36246</xdr:rowOff>
    </xdr:to>
    <xdr:cxnSp macro="">
      <xdr:nvCxnSpPr>
        <xdr:cNvPr id="70" name="直線コネクタ 69"/>
        <xdr:cNvCxnSpPr/>
      </xdr:nvCxnSpPr>
      <xdr:spPr>
        <a:xfrm flipV="1">
          <a:off x="1130300" y="5510187"/>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115735</xdr:rowOff>
    </xdr:from>
    <xdr:to>
      <xdr:col>24</xdr:col>
      <xdr:colOff>114300</xdr:colOff>
      <xdr:row>32</xdr:row>
      <xdr:rowOff>45885</xdr:rowOff>
    </xdr:to>
    <xdr:sp macro="" textlink="">
      <xdr:nvSpPr>
        <xdr:cNvPr id="80" name="楕円 79"/>
        <xdr:cNvSpPr/>
      </xdr:nvSpPr>
      <xdr:spPr>
        <a:xfrm>
          <a:off x="4584700" y="54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138612</xdr:rowOff>
    </xdr:from>
    <xdr:ext cx="599010" cy="259045"/>
    <xdr:sp macro="" textlink="">
      <xdr:nvSpPr>
        <xdr:cNvPr id="81" name="人件費該当値テキスト"/>
        <xdr:cNvSpPr txBox="1"/>
      </xdr:nvSpPr>
      <xdr:spPr>
        <a:xfrm>
          <a:off x="4686300" y="52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150698</xdr:rowOff>
    </xdr:from>
    <xdr:to>
      <xdr:col>20</xdr:col>
      <xdr:colOff>38100</xdr:colOff>
      <xdr:row>32</xdr:row>
      <xdr:rowOff>80848</xdr:rowOff>
    </xdr:to>
    <xdr:sp macro="" textlink="">
      <xdr:nvSpPr>
        <xdr:cNvPr id="82" name="楕円 81"/>
        <xdr:cNvSpPr/>
      </xdr:nvSpPr>
      <xdr:spPr>
        <a:xfrm>
          <a:off x="3746500" y="5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97375</xdr:rowOff>
    </xdr:from>
    <xdr:ext cx="599010" cy="259045"/>
    <xdr:sp macro="" textlink="">
      <xdr:nvSpPr>
        <xdr:cNvPr id="83" name="テキスト ボックス 82"/>
        <xdr:cNvSpPr txBox="1"/>
      </xdr:nvSpPr>
      <xdr:spPr>
        <a:xfrm>
          <a:off x="3497795" y="524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161328</xdr:rowOff>
    </xdr:from>
    <xdr:to>
      <xdr:col>15</xdr:col>
      <xdr:colOff>101600</xdr:colOff>
      <xdr:row>32</xdr:row>
      <xdr:rowOff>91478</xdr:rowOff>
    </xdr:to>
    <xdr:sp macro="" textlink="">
      <xdr:nvSpPr>
        <xdr:cNvPr id="84" name="楕円 83"/>
        <xdr:cNvSpPr/>
      </xdr:nvSpPr>
      <xdr:spPr>
        <a:xfrm>
          <a:off x="2857500" y="5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108005</xdr:rowOff>
    </xdr:from>
    <xdr:ext cx="599010" cy="259045"/>
    <xdr:sp macro="" textlink="">
      <xdr:nvSpPr>
        <xdr:cNvPr id="85" name="テキスト ボックス 84"/>
        <xdr:cNvSpPr txBox="1"/>
      </xdr:nvSpPr>
      <xdr:spPr>
        <a:xfrm>
          <a:off x="2608795" y="525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144437</xdr:rowOff>
    </xdr:from>
    <xdr:to>
      <xdr:col>10</xdr:col>
      <xdr:colOff>165100</xdr:colOff>
      <xdr:row>32</xdr:row>
      <xdr:rowOff>74587</xdr:rowOff>
    </xdr:to>
    <xdr:sp macro="" textlink="">
      <xdr:nvSpPr>
        <xdr:cNvPr id="86" name="楕円 85"/>
        <xdr:cNvSpPr/>
      </xdr:nvSpPr>
      <xdr:spPr>
        <a:xfrm>
          <a:off x="1968500" y="54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91114</xdr:rowOff>
    </xdr:from>
    <xdr:ext cx="599010" cy="259045"/>
    <xdr:sp macro="" textlink="">
      <xdr:nvSpPr>
        <xdr:cNvPr id="87" name="テキスト ボックス 86"/>
        <xdr:cNvSpPr txBox="1"/>
      </xdr:nvSpPr>
      <xdr:spPr>
        <a:xfrm>
          <a:off x="1719795" y="52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156896</xdr:rowOff>
    </xdr:from>
    <xdr:to>
      <xdr:col>6</xdr:col>
      <xdr:colOff>38100</xdr:colOff>
      <xdr:row>32</xdr:row>
      <xdr:rowOff>87046</xdr:rowOff>
    </xdr:to>
    <xdr:sp macro="" textlink="">
      <xdr:nvSpPr>
        <xdr:cNvPr id="88" name="楕円 87"/>
        <xdr:cNvSpPr/>
      </xdr:nvSpPr>
      <xdr:spPr>
        <a:xfrm>
          <a:off x="1079500" y="5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103573</xdr:rowOff>
    </xdr:from>
    <xdr:ext cx="599010" cy="259045"/>
    <xdr:sp macro="" textlink="">
      <xdr:nvSpPr>
        <xdr:cNvPr id="89" name="テキスト ボックス 88"/>
        <xdr:cNvSpPr txBox="1"/>
      </xdr:nvSpPr>
      <xdr:spPr>
        <a:xfrm>
          <a:off x="830795" y="52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45255</xdr:rowOff>
    </xdr:from>
    <xdr:to>
      <xdr:col>24</xdr:col>
      <xdr:colOff>63500</xdr:colOff>
      <xdr:row>55</xdr:row>
      <xdr:rowOff>69563</xdr:rowOff>
    </xdr:to>
    <xdr:cxnSp macro="">
      <xdr:nvCxnSpPr>
        <xdr:cNvPr id="121" name="直線コネクタ 120"/>
        <xdr:cNvCxnSpPr/>
      </xdr:nvCxnSpPr>
      <xdr:spPr>
        <a:xfrm flipV="1">
          <a:off x="3797300" y="9475005"/>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69563</xdr:rowOff>
    </xdr:from>
    <xdr:to>
      <xdr:col>19</xdr:col>
      <xdr:colOff>177800</xdr:colOff>
      <xdr:row>55</xdr:row>
      <xdr:rowOff>92815</xdr:rowOff>
    </xdr:to>
    <xdr:cxnSp macro="">
      <xdr:nvCxnSpPr>
        <xdr:cNvPr id="124" name="直線コネクタ 123"/>
        <xdr:cNvCxnSpPr/>
      </xdr:nvCxnSpPr>
      <xdr:spPr>
        <a:xfrm flipV="1">
          <a:off x="2908300" y="9499313"/>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80329</xdr:rowOff>
    </xdr:from>
    <xdr:to>
      <xdr:col>15</xdr:col>
      <xdr:colOff>50800</xdr:colOff>
      <xdr:row>55</xdr:row>
      <xdr:rowOff>92815</xdr:rowOff>
    </xdr:to>
    <xdr:cxnSp macro="">
      <xdr:nvCxnSpPr>
        <xdr:cNvPr id="127" name="直線コネクタ 126"/>
        <xdr:cNvCxnSpPr/>
      </xdr:nvCxnSpPr>
      <xdr:spPr>
        <a:xfrm>
          <a:off x="2019300" y="9510079"/>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80329</xdr:rowOff>
    </xdr:from>
    <xdr:to>
      <xdr:col>10</xdr:col>
      <xdr:colOff>114300</xdr:colOff>
      <xdr:row>56</xdr:row>
      <xdr:rowOff>44156</xdr:rowOff>
    </xdr:to>
    <xdr:cxnSp macro="">
      <xdr:nvCxnSpPr>
        <xdr:cNvPr id="130" name="直線コネクタ 129"/>
        <xdr:cNvCxnSpPr/>
      </xdr:nvCxnSpPr>
      <xdr:spPr>
        <a:xfrm flipV="1">
          <a:off x="1130300" y="9510079"/>
          <a:ext cx="889000" cy="1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165905</xdr:rowOff>
    </xdr:from>
    <xdr:to>
      <xdr:col>24</xdr:col>
      <xdr:colOff>114300</xdr:colOff>
      <xdr:row>55</xdr:row>
      <xdr:rowOff>96055</xdr:rowOff>
    </xdr:to>
    <xdr:sp macro="" textlink="">
      <xdr:nvSpPr>
        <xdr:cNvPr id="140" name="楕円 139"/>
        <xdr:cNvSpPr/>
      </xdr:nvSpPr>
      <xdr:spPr>
        <a:xfrm>
          <a:off x="4584700" y="94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17332</xdr:rowOff>
    </xdr:from>
    <xdr:ext cx="534377" cy="259045"/>
    <xdr:sp macro="" textlink="">
      <xdr:nvSpPr>
        <xdr:cNvPr id="141" name="物件費該当値テキスト"/>
        <xdr:cNvSpPr txBox="1"/>
      </xdr:nvSpPr>
      <xdr:spPr>
        <a:xfrm>
          <a:off x="4686300" y="92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18763</xdr:rowOff>
    </xdr:from>
    <xdr:to>
      <xdr:col>20</xdr:col>
      <xdr:colOff>38100</xdr:colOff>
      <xdr:row>55</xdr:row>
      <xdr:rowOff>120363</xdr:rowOff>
    </xdr:to>
    <xdr:sp macro="" textlink="">
      <xdr:nvSpPr>
        <xdr:cNvPr id="142" name="楕円 141"/>
        <xdr:cNvSpPr/>
      </xdr:nvSpPr>
      <xdr:spPr>
        <a:xfrm>
          <a:off x="3746500" y="94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136890</xdr:rowOff>
    </xdr:from>
    <xdr:ext cx="534377" cy="259045"/>
    <xdr:sp macro="" textlink="">
      <xdr:nvSpPr>
        <xdr:cNvPr id="143" name="テキスト ボックス 142"/>
        <xdr:cNvSpPr txBox="1"/>
      </xdr:nvSpPr>
      <xdr:spPr>
        <a:xfrm>
          <a:off x="3530111" y="92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42015</xdr:rowOff>
    </xdr:from>
    <xdr:to>
      <xdr:col>15</xdr:col>
      <xdr:colOff>101600</xdr:colOff>
      <xdr:row>55</xdr:row>
      <xdr:rowOff>143615</xdr:rowOff>
    </xdr:to>
    <xdr:sp macro="" textlink="">
      <xdr:nvSpPr>
        <xdr:cNvPr id="144" name="楕円 143"/>
        <xdr:cNvSpPr/>
      </xdr:nvSpPr>
      <xdr:spPr>
        <a:xfrm>
          <a:off x="2857500" y="94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160142</xdr:rowOff>
    </xdr:from>
    <xdr:ext cx="534377" cy="259045"/>
    <xdr:sp macro="" textlink="">
      <xdr:nvSpPr>
        <xdr:cNvPr id="145" name="テキスト ボックス 144"/>
        <xdr:cNvSpPr txBox="1"/>
      </xdr:nvSpPr>
      <xdr:spPr>
        <a:xfrm>
          <a:off x="2641111" y="92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29529</xdr:rowOff>
    </xdr:from>
    <xdr:to>
      <xdr:col>10</xdr:col>
      <xdr:colOff>165100</xdr:colOff>
      <xdr:row>55</xdr:row>
      <xdr:rowOff>131129</xdr:rowOff>
    </xdr:to>
    <xdr:sp macro="" textlink="">
      <xdr:nvSpPr>
        <xdr:cNvPr id="146" name="楕円 145"/>
        <xdr:cNvSpPr/>
      </xdr:nvSpPr>
      <xdr:spPr>
        <a:xfrm>
          <a:off x="1968500" y="9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147656</xdr:rowOff>
    </xdr:from>
    <xdr:ext cx="534377" cy="259045"/>
    <xdr:sp macro="" textlink="">
      <xdr:nvSpPr>
        <xdr:cNvPr id="147" name="テキスト ボックス 146"/>
        <xdr:cNvSpPr txBox="1"/>
      </xdr:nvSpPr>
      <xdr:spPr>
        <a:xfrm>
          <a:off x="1752111" y="92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164806</xdr:rowOff>
    </xdr:from>
    <xdr:to>
      <xdr:col>6</xdr:col>
      <xdr:colOff>38100</xdr:colOff>
      <xdr:row>56</xdr:row>
      <xdr:rowOff>94956</xdr:rowOff>
    </xdr:to>
    <xdr:sp macro="" textlink="">
      <xdr:nvSpPr>
        <xdr:cNvPr id="148" name="楕円 147"/>
        <xdr:cNvSpPr/>
      </xdr:nvSpPr>
      <xdr:spPr>
        <a:xfrm>
          <a:off x="1079500" y="95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111483</xdr:rowOff>
    </xdr:from>
    <xdr:ext cx="534377" cy="259045"/>
    <xdr:sp macro="" textlink="">
      <xdr:nvSpPr>
        <xdr:cNvPr id="149" name="テキスト ボックス 148"/>
        <xdr:cNvSpPr txBox="1"/>
      </xdr:nvSpPr>
      <xdr:spPr>
        <a:xfrm>
          <a:off x="863111" y="93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18794</xdr:rowOff>
    </xdr:from>
    <xdr:to>
      <xdr:col>24</xdr:col>
      <xdr:colOff>63500</xdr:colOff>
      <xdr:row>78</xdr:row>
      <xdr:rowOff>30497</xdr:rowOff>
    </xdr:to>
    <xdr:cxnSp macro="">
      <xdr:nvCxnSpPr>
        <xdr:cNvPr id="176" name="直線コネクタ 175"/>
        <xdr:cNvCxnSpPr/>
      </xdr:nvCxnSpPr>
      <xdr:spPr>
        <a:xfrm>
          <a:off x="3797300" y="13391894"/>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10427</xdr:rowOff>
    </xdr:from>
    <xdr:to>
      <xdr:col>19</xdr:col>
      <xdr:colOff>177800</xdr:colOff>
      <xdr:row>78</xdr:row>
      <xdr:rowOff>18794</xdr:rowOff>
    </xdr:to>
    <xdr:cxnSp macro="">
      <xdr:nvCxnSpPr>
        <xdr:cNvPr id="179" name="直線コネクタ 178"/>
        <xdr:cNvCxnSpPr/>
      </xdr:nvCxnSpPr>
      <xdr:spPr>
        <a:xfrm>
          <a:off x="2908300" y="1338352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10427</xdr:rowOff>
    </xdr:from>
    <xdr:to>
      <xdr:col>15</xdr:col>
      <xdr:colOff>50800</xdr:colOff>
      <xdr:row>78</xdr:row>
      <xdr:rowOff>22405</xdr:rowOff>
    </xdr:to>
    <xdr:cxnSp macro="">
      <xdr:nvCxnSpPr>
        <xdr:cNvPr id="182" name="直線コネクタ 181"/>
        <xdr:cNvCxnSpPr/>
      </xdr:nvCxnSpPr>
      <xdr:spPr>
        <a:xfrm flipV="1">
          <a:off x="2019300" y="13383527"/>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16439</xdr:rowOff>
    </xdr:from>
    <xdr:to>
      <xdr:col>10</xdr:col>
      <xdr:colOff>114300</xdr:colOff>
      <xdr:row>78</xdr:row>
      <xdr:rowOff>22405</xdr:rowOff>
    </xdr:to>
    <xdr:cxnSp macro="">
      <xdr:nvCxnSpPr>
        <xdr:cNvPr id="185" name="直線コネクタ 184"/>
        <xdr:cNvCxnSpPr/>
      </xdr:nvCxnSpPr>
      <xdr:spPr>
        <a:xfrm>
          <a:off x="1130300" y="1338953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151147</xdr:rowOff>
    </xdr:from>
    <xdr:to>
      <xdr:col>24</xdr:col>
      <xdr:colOff>114300</xdr:colOff>
      <xdr:row>78</xdr:row>
      <xdr:rowOff>81297</xdr:rowOff>
    </xdr:to>
    <xdr:sp macro="" textlink="">
      <xdr:nvSpPr>
        <xdr:cNvPr id="195" name="楕円 194"/>
        <xdr:cNvSpPr/>
      </xdr:nvSpPr>
      <xdr:spPr>
        <a:xfrm>
          <a:off x="4584700" y="133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66074</xdr:rowOff>
    </xdr:from>
    <xdr:ext cx="469744" cy="259045"/>
    <xdr:sp macro="" textlink="">
      <xdr:nvSpPr>
        <xdr:cNvPr id="196" name="維持補修費該当値テキスト"/>
        <xdr:cNvSpPr txBox="1"/>
      </xdr:nvSpPr>
      <xdr:spPr>
        <a:xfrm>
          <a:off x="4686300" y="1326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139444</xdr:rowOff>
    </xdr:from>
    <xdr:to>
      <xdr:col>20</xdr:col>
      <xdr:colOff>38100</xdr:colOff>
      <xdr:row>78</xdr:row>
      <xdr:rowOff>69594</xdr:rowOff>
    </xdr:to>
    <xdr:sp macro="" textlink="">
      <xdr:nvSpPr>
        <xdr:cNvPr id="197" name="楕円 196"/>
        <xdr:cNvSpPr/>
      </xdr:nvSpPr>
      <xdr:spPr>
        <a:xfrm>
          <a:off x="3746500" y="13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60721</xdr:rowOff>
    </xdr:from>
    <xdr:ext cx="469744" cy="259045"/>
    <xdr:sp macro="" textlink="">
      <xdr:nvSpPr>
        <xdr:cNvPr id="198" name="テキスト ボックス 197"/>
        <xdr:cNvSpPr txBox="1"/>
      </xdr:nvSpPr>
      <xdr:spPr>
        <a:xfrm>
          <a:off x="3562428" y="13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131077</xdr:rowOff>
    </xdr:from>
    <xdr:to>
      <xdr:col>15</xdr:col>
      <xdr:colOff>101600</xdr:colOff>
      <xdr:row>78</xdr:row>
      <xdr:rowOff>61227</xdr:rowOff>
    </xdr:to>
    <xdr:sp macro="" textlink="">
      <xdr:nvSpPr>
        <xdr:cNvPr id="199" name="楕円 198"/>
        <xdr:cNvSpPr/>
      </xdr:nvSpPr>
      <xdr:spPr>
        <a:xfrm>
          <a:off x="2857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52354</xdr:rowOff>
    </xdr:from>
    <xdr:ext cx="469744" cy="259045"/>
    <xdr:sp macro="" textlink="">
      <xdr:nvSpPr>
        <xdr:cNvPr id="200" name="テキスト ボックス 199"/>
        <xdr:cNvSpPr txBox="1"/>
      </xdr:nvSpPr>
      <xdr:spPr>
        <a:xfrm>
          <a:off x="2673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143055</xdr:rowOff>
    </xdr:from>
    <xdr:to>
      <xdr:col>10</xdr:col>
      <xdr:colOff>165100</xdr:colOff>
      <xdr:row>78</xdr:row>
      <xdr:rowOff>73205</xdr:rowOff>
    </xdr:to>
    <xdr:sp macro="" textlink="">
      <xdr:nvSpPr>
        <xdr:cNvPr id="201" name="楕円 200"/>
        <xdr:cNvSpPr/>
      </xdr:nvSpPr>
      <xdr:spPr>
        <a:xfrm>
          <a:off x="1968500" y="13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64332</xdr:rowOff>
    </xdr:from>
    <xdr:ext cx="469744" cy="259045"/>
    <xdr:sp macro="" textlink="">
      <xdr:nvSpPr>
        <xdr:cNvPr id="202" name="テキスト ボックス 201"/>
        <xdr:cNvSpPr txBox="1"/>
      </xdr:nvSpPr>
      <xdr:spPr>
        <a:xfrm>
          <a:off x="1784428" y="1343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137089</xdr:rowOff>
    </xdr:from>
    <xdr:to>
      <xdr:col>6</xdr:col>
      <xdr:colOff>38100</xdr:colOff>
      <xdr:row>78</xdr:row>
      <xdr:rowOff>67239</xdr:rowOff>
    </xdr:to>
    <xdr:sp macro="" textlink="">
      <xdr:nvSpPr>
        <xdr:cNvPr id="203" name="楕円 202"/>
        <xdr:cNvSpPr/>
      </xdr:nvSpPr>
      <xdr:spPr>
        <a:xfrm>
          <a:off x="1079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58366</xdr:rowOff>
    </xdr:from>
    <xdr:ext cx="469744" cy="259045"/>
    <xdr:sp macro="" textlink="">
      <xdr:nvSpPr>
        <xdr:cNvPr id="204" name="テキスト ボックス 203"/>
        <xdr:cNvSpPr txBox="1"/>
      </xdr:nvSpPr>
      <xdr:spPr>
        <a:xfrm>
          <a:off x="895428" y="134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xdr:rowOff>
    </xdr:from>
    <xdr:to>
      <xdr:col>24</xdr:col>
      <xdr:colOff>63500</xdr:colOff>
      <xdr:row>97</xdr:row>
      <xdr:rowOff>82995</xdr:rowOff>
    </xdr:to>
    <xdr:cxnSp macro="">
      <xdr:nvCxnSpPr>
        <xdr:cNvPr id="234" name="直線コネクタ 233"/>
        <xdr:cNvCxnSpPr/>
      </xdr:nvCxnSpPr>
      <xdr:spPr>
        <a:xfrm flipV="1">
          <a:off x="3797300" y="16631374"/>
          <a:ext cx="838200" cy="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62140</xdr:rowOff>
    </xdr:from>
    <xdr:to>
      <xdr:col>19</xdr:col>
      <xdr:colOff>177800</xdr:colOff>
      <xdr:row>97</xdr:row>
      <xdr:rowOff>82995</xdr:rowOff>
    </xdr:to>
    <xdr:cxnSp macro="">
      <xdr:nvCxnSpPr>
        <xdr:cNvPr id="237" name="直線コネクタ 236"/>
        <xdr:cNvCxnSpPr/>
      </xdr:nvCxnSpPr>
      <xdr:spPr>
        <a:xfrm>
          <a:off x="2908300" y="16692790"/>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62140</xdr:rowOff>
    </xdr:from>
    <xdr:to>
      <xdr:col>15</xdr:col>
      <xdr:colOff>50800</xdr:colOff>
      <xdr:row>98</xdr:row>
      <xdr:rowOff>10833</xdr:rowOff>
    </xdr:to>
    <xdr:cxnSp macro="">
      <xdr:nvCxnSpPr>
        <xdr:cNvPr id="240" name="直線コネクタ 239"/>
        <xdr:cNvCxnSpPr/>
      </xdr:nvCxnSpPr>
      <xdr:spPr>
        <a:xfrm flipV="1">
          <a:off x="2019300" y="16692790"/>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10833</xdr:rowOff>
    </xdr:from>
    <xdr:to>
      <xdr:col>10</xdr:col>
      <xdr:colOff>114300</xdr:colOff>
      <xdr:row>98</xdr:row>
      <xdr:rowOff>24549</xdr:rowOff>
    </xdr:to>
    <xdr:cxnSp macro="">
      <xdr:nvCxnSpPr>
        <xdr:cNvPr id="243" name="直線コネクタ 242"/>
        <xdr:cNvCxnSpPr/>
      </xdr:nvCxnSpPr>
      <xdr:spPr>
        <a:xfrm flipV="1">
          <a:off x="1130300" y="168129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76674</xdr:rowOff>
    </xdr:from>
    <xdr:ext cx="534377" cy="259045"/>
    <xdr:sp macro="" textlink="">
      <xdr:nvSpPr>
        <xdr:cNvPr id="247" name="テキスト ボックス 246"/>
        <xdr:cNvSpPr txBox="1"/>
      </xdr:nvSpPr>
      <xdr:spPr>
        <a:xfrm>
          <a:off x="863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121374</xdr:rowOff>
    </xdr:from>
    <xdr:to>
      <xdr:col>24</xdr:col>
      <xdr:colOff>114300</xdr:colOff>
      <xdr:row>97</xdr:row>
      <xdr:rowOff>51524</xdr:rowOff>
    </xdr:to>
    <xdr:sp macro="" textlink="">
      <xdr:nvSpPr>
        <xdr:cNvPr id="253" name="楕円 252"/>
        <xdr:cNvSpPr/>
      </xdr:nvSpPr>
      <xdr:spPr>
        <a:xfrm>
          <a:off x="4584700" y="165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99801</xdr:rowOff>
    </xdr:from>
    <xdr:ext cx="534377" cy="259045"/>
    <xdr:sp macro="" textlink="">
      <xdr:nvSpPr>
        <xdr:cNvPr id="254" name="扶助費該当値テキスト"/>
        <xdr:cNvSpPr txBox="1"/>
      </xdr:nvSpPr>
      <xdr:spPr>
        <a:xfrm>
          <a:off x="4686300" y="165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32195</xdr:rowOff>
    </xdr:from>
    <xdr:to>
      <xdr:col>20</xdr:col>
      <xdr:colOff>38100</xdr:colOff>
      <xdr:row>97</xdr:row>
      <xdr:rowOff>133795</xdr:rowOff>
    </xdr:to>
    <xdr:sp macro="" textlink="">
      <xdr:nvSpPr>
        <xdr:cNvPr id="255" name="楕円 254"/>
        <xdr:cNvSpPr/>
      </xdr:nvSpPr>
      <xdr:spPr>
        <a:xfrm>
          <a:off x="3746500" y="1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124922</xdr:rowOff>
    </xdr:from>
    <xdr:ext cx="534377" cy="259045"/>
    <xdr:sp macro="" textlink="">
      <xdr:nvSpPr>
        <xdr:cNvPr id="256" name="テキスト ボックス 255"/>
        <xdr:cNvSpPr txBox="1"/>
      </xdr:nvSpPr>
      <xdr:spPr>
        <a:xfrm>
          <a:off x="3530111" y="167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11340</xdr:rowOff>
    </xdr:from>
    <xdr:to>
      <xdr:col>15</xdr:col>
      <xdr:colOff>101600</xdr:colOff>
      <xdr:row>97</xdr:row>
      <xdr:rowOff>112940</xdr:rowOff>
    </xdr:to>
    <xdr:sp macro="" textlink="">
      <xdr:nvSpPr>
        <xdr:cNvPr id="257" name="楕円 256"/>
        <xdr:cNvSpPr/>
      </xdr:nvSpPr>
      <xdr:spPr>
        <a:xfrm>
          <a:off x="28575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104067</xdr:rowOff>
    </xdr:from>
    <xdr:ext cx="534377" cy="259045"/>
    <xdr:sp macro="" textlink="">
      <xdr:nvSpPr>
        <xdr:cNvPr id="258" name="テキスト ボックス 257"/>
        <xdr:cNvSpPr txBox="1"/>
      </xdr:nvSpPr>
      <xdr:spPr>
        <a:xfrm>
          <a:off x="2641111" y="167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131483</xdr:rowOff>
    </xdr:from>
    <xdr:to>
      <xdr:col>10</xdr:col>
      <xdr:colOff>165100</xdr:colOff>
      <xdr:row>98</xdr:row>
      <xdr:rowOff>61633</xdr:rowOff>
    </xdr:to>
    <xdr:sp macro="" textlink="">
      <xdr:nvSpPr>
        <xdr:cNvPr id="259" name="楕円 258"/>
        <xdr:cNvSpPr/>
      </xdr:nvSpPr>
      <xdr:spPr>
        <a:xfrm>
          <a:off x="1968500" y="16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52760</xdr:rowOff>
    </xdr:from>
    <xdr:ext cx="534377" cy="259045"/>
    <xdr:sp macro="" textlink="">
      <xdr:nvSpPr>
        <xdr:cNvPr id="260" name="テキスト ボックス 259"/>
        <xdr:cNvSpPr txBox="1"/>
      </xdr:nvSpPr>
      <xdr:spPr>
        <a:xfrm>
          <a:off x="1752111"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145199</xdr:rowOff>
    </xdr:from>
    <xdr:to>
      <xdr:col>6</xdr:col>
      <xdr:colOff>38100</xdr:colOff>
      <xdr:row>98</xdr:row>
      <xdr:rowOff>75349</xdr:rowOff>
    </xdr:to>
    <xdr:sp macro="" textlink="">
      <xdr:nvSpPr>
        <xdr:cNvPr id="261" name="楕円 260"/>
        <xdr:cNvSpPr/>
      </xdr:nvSpPr>
      <xdr:spPr>
        <a:xfrm>
          <a:off x="1079500" y="167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66476</xdr:rowOff>
    </xdr:from>
    <xdr:ext cx="534377" cy="259045"/>
    <xdr:sp macro="" textlink="">
      <xdr:nvSpPr>
        <xdr:cNvPr id="262" name="テキスト ボックス 261"/>
        <xdr:cNvSpPr txBox="1"/>
      </xdr:nvSpPr>
      <xdr:spPr>
        <a:xfrm>
          <a:off x="863111" y="168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45662</xdr:rowOff>
    </xdr:from>
    <xdr:to>
      <xdr:col>55</xdr:col>
      <xdr:colOff>0</xdr:colOff>
      <xdr:row>36</xdr:row>
      <xdr:rowOff>42446</xdr:rowOff>
    </xdr:to>
    <xdr:cxnSp macro="">
      <xdr:nvCxnSpPr>
        <xdr:cNvPr id="291" name="直線コネクタ 290"/>
        <xdr:cNvCxnSpPr/>
      </xdr:nvCxnSpPr>
      <xdr:spPr>
        <a:xfrm flipV="1">
          <a:off x="9639300" y="6046412"/>
          <a:ext cx="838200" cy="1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42446</xdr:rowOff>
    </xdr:from>
    <xdr:to>
      <xdr:col>50</xdr:col>
      <xdr:colOff>114300</xdr:colOff>
      <xdr:row>36</xdr:row>
      <xdr:rowOff>56604</xdr:rowOff>
    </xdr:to>
    <xdr:cxnSp macro="">
      <xdr:nvCxnSpPr>
        <xdr:cNvPr id="294" name="直線コネクタ 293"/>
        <xdr:cNvCxnSpPr/>
      </xdr:nvCxnSpPr>
      <xdr:spPr>
        <a:xfrm flipV="1">
          <a:off x="8750300" y="6214646"/>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116093</xdr:rowOff>
    </xdr:from>
    <xdr:to>
      <xdr:col>45</xdr:col>
      <xdr:colOff>177800</xdr:colOff>
      <xdr:row>36</xdr:row>
      <xdr:rowOff>56604</xdr:rowOff>
    </xdr:to>
    <xdr:cxnSp macro="">
      <xdr:nvCxnSpPr>
        <xdr:cNvPr id="297" name="直線コネクタ 296"/>
        <xdr:cNvCxnSpPr/>
      </xdr:nvCxnSpPr>
      <xdr:spPr>
        <a:xfrm>
          <a:off x="7861300" y="6116843"/>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116093</xdr:rowOff>
    </xdr:from>
    <xdr:to>
      <xdr:col>41</xdr:col>
      <xdr:colOff>50800</xdr:colOff>
      <xdr:row>36</xdr:row>
      <xdr:rowOff>78031</xdr:rowOff>
    </xdr:to>
    <xdr:cxnSp macro="">
      <xdr:nvCxnSpPr>
        <xdr:cNvPr id="300" name="直線コネクタ 299"/>
        <xdr:cNvCxnSpPr/>
      </xdr:nvCxnSpPr>
      <xdr:spPr>
        <a:xfrm flipV="1">
          <a:off x="6972300" y="6116843"/>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166312</xdr:rowOff>
    </xdr:from>
    <xdr:to>
      <xdr:col>55</xdr:col>
      <xdr:colOff>50800</xdr:colOff>
      <xdr:row>35</xdr:row>
      <xdr:rowOff>96462</xdr:rowOff>
    </xdr:to>
    <xdr:sp macro="" textlink="">
      <xdr:nvSpPr>
        <xdr:cNvPr id="310" name="楕円 309"/>
        <xdr:cNvSpPr/>
      </xdr:nvSpPr>
      <xdr:spPr>
        <a:xfrm>
          <a:off x="10426700" y="59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17739</xdr:rowOff>
    </xdr:from>
    <xdr:ext cx="534377" cy="259045"/>
    <xdr:sp macro="" textlink="">
      <xdr:nvSpPr>
        <xdr:cNvPr id="311" name="補助費等該当値テキスト"/>
        <xdr:cNvSpPr txBox="1"/>
      </xdr:nvSpPr>
      <xdr:spPr>
        <a:xfrm>
          <a:off x="10528300" y="5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163096</xdr:rowOff>
    </xdr:from>
    <xdr:to>
      <xdr:col>50</xdr:col>
      <xdr:colOff>165100</xdr:colOff>
      <xdr:row>36</xdr:row>
      <xdr:rowOff>93246</xdr:rowOff>
    </xdr:to>
    <xdr:sp macro="" textlink="">
      <xdr:nvSpPr>
        <xdr:cNvPr id="312" name="楕円 311"/>
        <xdr:cNvSpPr/>
      </xdr:nvSpPr>
      <xdr:spPr>
        <a:xfrm>
          <a:off x="9588500" y="61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84373</xdr:rowOff>
    </xdr:from>
    <xdr:ext cx="534377" cy="259045"/>
    <xdr:sp macro="" textlink="">
      <xdr:nvSpPr>
        <xdr:cNvPr id="313" name="テキスト ボックス 312"/>
        <xdr:cNvSpPr txBox="1"/>
      </xdr:nvSpPr>
      <xdr:spPr>
        <a:xfrm>
          <a:off x="9372111" y="62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5804</xdr:rowOff>
    </xdr:from>
    <xdr:to>
      <xdr:col>46</xdr:col>
      <xdr:colOff>38100</xdr:colOff>
      <xdr:row>36</xdr:row>
      <xdr:rowOff>107404</xdr:rowOff>
    </xdr:to>
    <xdr:sp macro="" textlink="">
      <xdr:nvSpPr>
        <xdr:cNvPr id="314" name="楕円 313"/>
        <xdr:cNvSpPr/>
      </xdr:nvSpPr>
      <xdr:spPr>
        <a:xfrm>
          <a:off x="8699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123931</xdr:rowOff>
    </xdr:from>
    <xdr:ext cx="534377" cy="259045"/>
    <xdr:sp macro="" textlink="">
      <xdr:nvSpPr>
        <xdr:cNvPr id="315" name="テキスト ボックス 314"/>
        <xdr:cNvSpPr txBox="1"/>
      </xdr:nvSpPr>
      <xdr:spPr>
        <a:xfrm>
          <a:off x="8483111" y="59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65293</xdr:rowOff>
    </xdr:from>
    <xdr:to>
      <xdr:col>41</xdr:col>
      <xdr:colOff>101600</xdr:colOff>
      <xdr:row>35</xdr:row>
      <xdr:rowOff>166893</xdr:rowOff>
    </xdr:to>
    <xdr:sp macro="" textlink="">
      <xdr:nvSpPr>
        <xdr:cNvPr id="316" name="楕円 315"/>
        <xdr:cNvSpPr/>
      </xdr:nvSpPr>
      <xdr:spPr>
        <a:xfrm>
          <a:off x="7810500" y="60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11970</xdr:rowOff>
    </xdr:from>
    <xdr:ext cx="534377" cy="259045"/>
    <xdr:sp macro="" textlink="">
      <xdr:nvSpPr>
        <xdr:cNvPr id="317" name="テキスト ボックス 316"/>
        <xdr:cNvSpPr txBox="1"/>
      </xdr:nvSpPr>
      <xdr:spPr>
        <a:xfrm>
          <a:off x="7594111" y="58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27231</xdr:rowOff>
    </xdr:from>
    <xdr:to>
      <xdr:col>36</xdr:col>
      <xdr:colOff>165100</xdr:colOff>
      <xdr:row>36</xdr:row>
      <xdr:rowOff>128831</xdr:rowOff>
    </xdr:to>
    <xdr:sp macro="" textlink="">
      <xdr:nvSpPr>
        <xdr:cNvPr id="318" name="楕円 317"/>
        <xdr:cNvSpPr/>
      </xdr:nvSpPr>
      <xdr:spPr>
        <a:xfrm>
          <a:off x="6921500" y="61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145358</xdr:rowOff>
    </xdr:from>
    <xdr:ext cx="534377" cy="259045"/>
    <xdr:sp macro="" textlink="">
      <xdr:nvSpPr>
        <xdr:cNvPr id="319" name="テキスト ボックス 318"/>
        <xdr:cNvSpPr txBox="1"/>
      </xdr:nvSpPr>
      <xdr:spPr>
        <a:xfrm>
          <a:off x="6705111" y="59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83195</xdr:rowOff>
    </xdr:from>
    <xdr:to>
      <xdr:col>55</xdr:col>
      <xdr:colOff>0</xdr:colOff>
      <xdr:row>55</xdr:row>
      <xdr:rowOff>125408</xdr:rowOff>
    </xdr:to>
    <xdr:cxnSp macro="">
      <xdr:nvCxnSpPr>
        <xdr:cNvPr id="346" name="直線コネクタ 345"/>
        <xdr:cNvCxnSpPr/>
      </xdr:nvCxnSpPr>
      <xdr:spPr>
        <a:xfrm flipV="1">
          <a:off x="9639300" y="9512945"/>
          <a:ext cx="8382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61235</xdr:rowOff>
    </xdr:from>
    <xdr:to>
      <xdr:col>50</xdr:col>
      <xdr:colOff>114300</xdr:colOff>
      <xdr:row>55</xdr:row>
      <xdr:rowOff>125408</xdr:rowOff>
    </xdr:to>
    <xdr:cxnSp macro="">
      <xdr:nvCxnSpPr>
        <xdr:cNvPr id="349" name="直線コネクタ 348"/>
        <xdr:cNvCxnSpPr/>
      </xdr:nvCxnSpPr>
      <xdr:spPr>
        <a:xfrm>
          <a:off x="8750300" y="9319535"/>
          <a:ext cx="8890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61235</xdr:rowOff>
    </xdr:from>
    <xdr:to>
      <xdr:col>45</xdr:col>
      <xdr:colOff>177800</xdr:colOff>
      <xdr:row>55</xdr:row>
      <xdr:rowOff>6796</xdr:rowOff>
    </xdr:to>
    <xdr:cxnSp macro="">
      <xdr:nvCxnSpPr>
        <xdr:cNvPr id="352" name="直線コネクタ 351"/>
        <xdr:cNvCxnSpPr/>
      </xdr:nvCxnSpPr>
      <xdr:spPr>
        <a:xfrm flipV="1">
          <a:off x="7861300" y="9319535"/>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76675</xdr:rowOff>
    </xdr:from>
    <xdr:to>
      <xdr:col>41</xdr:col>
      <xdr:colOff>50800</xdr:colOff>
      <xdr:row>55</xdr:row>
      <xdr:rowOff>6796</xdr:rowOff>
    </xdr:to>
    <xdr:cxnSp macro="">
      <xdr:nvCxnSpPr>
        <xdr:cNvPr id="355" name="直線コネクタ 354"/>
        <xdr:cNvCxnSpPr/>
      </xdr:nvCxnSpPr>
      <xdr:spPr>
        <a:xfrm>
          <a:off x="6972300" y="9334975"/>
          <a:ext cx="8890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32395</xdr:rowOff>
    </xdr:from>
    <xdr:to>
      <xdr:col>55</xdr:col>
      <xdr:colOff>50800</xdr:colOff>
      <xdr:row>55</xdr:row>
      <xdr:rowOff>133995</xdr:rowOff>
    </xdr:to>
    <xdr:sp macro="" textlink="">
      <xdr:nvSpPr>
        <xdr:cNvPr id="365" name="楕円 364"/>
        <xdr:cNvSpPr/>
      </xdr:nvSpPr>
      <xdr:spPr>
        <a:xfrm>
          <a:off x="10426700" y="94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55272</xdr:rowOff>
    </xdr:from>
    <xdr:ext cx="599010" cy="259045"/>
    <xdr:sp macro="" textlink="">
      <xdr:nvSpPr>
        <xdr:cNvPr id="366" name="普通建設事業費該当値テキスト"/>
        <xdr:cNvSpPr txBox="1"/>
      </xdr:nvSpPr>
      <xdr:spPr>
        <a:xfrm>
          <a:off x="10528300" y="931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74608</xdr:rowOff>
    </xdr:from>
    <xdr:to>
      <xdr:col>50</xdr:col>
      <xdr:colOff>165100</xdr:colOff>
      <xdr:row>56</xdr:row>
      <xdr:rowOff>4758</xdr:rowOff>
    </xdr:to>
    <xdr:sp macro="" textlink="">
      <xdr:nvSpPr>
        <xdr:cNvPr id="367" name="楕円 366"/>
        <xdr:cNvSpPr/>
      </xdr:nvSpPr>
      <xdr:spPr>
        <a:xfrm>
          <a:off x="9588500" y="95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21285</xdr:rowOff>
    </xdr:from>
    <xdr:ext cx="599010" cy="259045"/>
    <xdr:sp macro="" textlink="">
      <xdr:nvSpPr>
        <xdr:cNvPr id="368" name="テキスト ボックス 367"/>
        <xdr:cNvSpPr txBox="1"/>
      </xdr:nvSpPr>
      <xdr:spPr>
        <a:xfrm>
          <a:off x="9339795" y="92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10435</xdr:rowOff>
    </xdr:from>
    <xdr:to>
      <xdr:col>46</xdr:col>
      <xdr:colOff>38100</xdr:colOff>
      <xdr:row>54</xdr:row>
      <xdr:rowOff>112035</xdr:rowOff>
    </xdr:to>
    <xdr:sp macro="" textlink="">
      <xdr:nvSpPr>
        <xdr:cNvPr id="369" name="楕円 368"/>
        <xdr:cNvSpPr/>
      </xdr:nvSpPr>
      <xdr:spPr>
        <a:xfrm>
          <a:off x="86995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128562</xdr:rowOff>
    </xdr:from>
    <xdr:ext cx="599010" cy="259045"/>
    <xdr:sp macro="" textlink="">
      <xdr:nvSpPr>
        <xdr:cNvPr id="370" name="テキスト ボックス 369"/>
        <xdr:cNvSpPr txBox="1"/>
      </xdr:nvSpPr>
      <xdr:spPr>
        <a:xfrm>
          <a:off x="8450795" y="90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127446</xdr:rowOff>
    </xdr:from>
    <xdr:to>
      <xdr:col>41</xdr:col>
      <xdr:colOff>101600</xdr:colOff>
      <xdr:row>55</xdr:row>
      <xdr:rowOff>57596</xdr:rowOff>
    </xdr:to>
    <xdr:sp macro="" textlink="">
      <xdr:nvSpPr>
        <xdr:cNvPr id="371" name="楕円 370"/>
        <xdr:cNvSpPr/>
      </xdr:nvSpPr>
      <xdr:spPr>
        <a:xfrm>
          <a:off x="78105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74123</xdr:rowOff>
    </xdr:from>
    <xdr:ext cx="599010" cy="259045"/>
    <xdr:sp macro="" textlink="">
      <xdr:nvSpPr>
        <xdr:cNvPr id="372" name="テキスト ボックス 371"/>
        <xdr:cNvSpPr txBox="1"/>
      </xdr:nvSpPr>
      <xdr:spPr>
        <a:xfrm>
          <a:off x="7561795" y="91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25875</xdr:rowOff>
    </xdr:from>
    <xdr:to>
      <xdr:col>36</xdr:col>
      <xdr:colOff>165100</xdr:colOff>
      <xdr:row>54</xdr:row>
      <xdr:rowOff>127475</xdr:rowOff>
    </xdr:to>
    <xdr:sp macro="" textlink="">
      <xdr:nvSpPr>
        <xdr:cNvPr id="373" name="楕円 372"/>
        <xdr:cNvSpPr/>
      </xdr:nvSpPr>
      <xdr:spPr>
        <a:xfrm>
          <a:off x="6921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144002</xdr:rowOff>
    </xdr:from>
    <xdr:ext cx="599010" cy="259045"/>
    <xdr:sp macro="" textlink="">
      <xdr:nvSpPr>
        <xdr:cNvPr id="374" name="テキスト ボックス 373"/>
        <xdr:cNvSpPr txBox="1"/>
      </xdr:nvSpPr>
      <xdr:spPr>
        <a:xfrm>
          <a:off x="6672795"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33437</xdr:rowOff>
    </xdr:from>
    <xdr:to>
      <xdr:col>55</xdr:col>
      <xdr:colOff>0</xdr:colOff>
      <xdr:row>77</xdr:row>
      <xdr:rowOff>95983</xdr:rowOff>
    </xdr:to>
    <xdr:cxnSp macro="">
      <xdr:nvCxnSpPr>
        <xdr:cNvPr id="401" name="直線コネクタ 400"/>
        <xdr:cNvCxnSpPr/>
      </xdr:nvCxnSpPr>
      <xdr:spPr>
        <a:xfrm flipV="1">
          <a:off x="9639300" y="12892187"/>
          <a:ext cx="838200" cy="4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95983</xdr:rowOff>
    </xdr:from>
    <xdr:to>
      <xdr:col>50</xdr:col>
      <xdr:colOff>114300</xdr:colOff>
      <xdr:row>77</xdr:row>
      <xdr:rowOff>170323</xdr:rowOff>
    </xdr:to>
    <xdr:cxnSp macro="">
      <xdr:nvCxnSpPr>
        <xdr:cNvPr id="404" name="直線コネクタ 403"/>
        <xdr:cNvCxnSpPr/>
      </xdr:nvCxnSpPr>
      <xdr:spPr>
        <a:xfrm flipV="1">
          <a:off x="8750300" y="13297633"/>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102274</xdr:rowOff>
    </xdr:from>
    <xdr:to>
      <xdr:col>45</xdr:col>
      <xdr:colOff>177800</xdr:colOff>
      <xdr:row>77</xdr:row>
      <xdr:rowOff>170323</xdr:rowOff>
    </xdr:to>
    <xdr:cxnSp macro="">
      <xdr:nvCxnSpPr>
        <xdr:cNvPr id="407" name="直線コネクタ 406"/>
        <xdr:cNvCxnSpPr/>
      </xdr:nvCxnSpPr>
      <xdr:spPr>
        <a:xfrm>
          <a:off x="7861300" y="12961024"/>
          <a:ext cx="889000" cy="4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102274</xdr:rowOff>
    </xdr:from>
    <xdr:to>
      <xdr:col>41</xdr:col>
      <xdr:colOff>50800</xdr:colOff>
      <xdr:row>76</xdr:row>
      <xdr:rowOff>86629</xdr:rowOff>
    </xdr:to>
    <xdr:cxnSp macro="">
      <xdr:nvCxnSpPr>
        <xdr:cNvPr id="410" name="直線コネクタ 409"/>
        <xdr:cNvCxnSpPr/>
      </xdr:nvCxnSpPr>
      <xdr:spPr>
        <a:xfrm flipV="1">
          <a:off x="6972300" y="12961024"/>
          <a:ext cx="889000" cy="15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4" name="テキスト ボックス 413"/>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154087</xdr:rowOff>
    </xdr:from>
    <xdr:to>
      <xdr:col>55</xdr:col>
      <xdr:colOff>50800</xdr:colOff>
      <xdr:row>75</xdr:row>
      <xdr:rowOff>84237</xdr:rowOff>
    </xdr:to>
    <xdr:sp macro="" textlink="">
      <xdr:nvSpPr>
        <xdr:cNvPr id="420" name="楕円 419"/>
        <xdr:cNvSpPr/>
      </xdr:nvSpPr>
      <xdr:spPr>
        <a:xfrm>
          <a:off x="10426700" y="128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5514</xdr:rowOff>
    </xdr:from>
    <xdr:ext cx="534377" cy="259045"/>
    <xdr:sp macro="" textlink="">
      <xdr:nvSpPr>
        <xdr:cNvPr id="421" name="普通建設事業費 （ うち新規整備　）該当値テキスト"/>
        <xdr:cNvSpPr txBox="1"/>
      </xdr:nvSpPr>
      <xdr:spPr>
        <a:xfrm>
          <a:off x="10528300" y="1269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45183</xdr:rowOff>
    </xdr:from>
    <xdr:to>
      <xdr:col>50</xdr:col>
      <xdr:colOff>165100</xdr:colOff>
      <xdr:row>77</xdr:row>
      <xdr:rowOff>146783</xdr:rowOff>
    </xdr:to>
    <xdr:sp macro="" textlink="">
      <xdr:nvSpPr>
        <xdr:cNvPr id="422" name="楕円 421"/>
        <xdr:cNvSpPr/>
      </xdr:nvSpPr>
      <xdr:spPr>
        <a:xfrm>
          <a:off x="9588500" y="132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137910</xdr:rowOff>
    </xdr:from>
    <xdr:ext cx="534377" cy="259045"/>
    <xdr:sp macro="" textlink="">
      <xdr:nvSpPr>
        <xdr:cNvPr id="423" name="テキスト ボックス 422"/>
        <xdr:cNvSpPr txBox="1"/>
      </xdr:nvSpPr>
      <xdr:spPr>
        <a:xfrm>
          <a:off x="9372111" y="133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119523</xdr:rowOff>
    </xdr:from>
    <xdr:to>
      <xdr:col>46</xdr:col>
      <xdr:colOff>38100</xdr:colOff>
      <xdr:row>78</xdr:row>
      <xdr:rowOff>49673</xdr:rowOff>
    </xdr:to>
    <xdr:sp macro="" textlink="">
      <xdr:nvSpPr>
        <xdr:cNvPr id="424" name="楕円 423"/>
        <xdr:cNvSpPr/>
      </xdr:nvSpPr>
      <xdr:spPr>
        <a:xfrm>
          <a:off x="8699500" y="13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40800</xdr:rowOff>
    </xdr:from>
    <xdr:ext cx="534377" cy="259045"/>
    <xdr:sp macro="" textlink="">
      <xdr:nvSpPr>
        <xdr:cNvPr id="425" name="テキスト ボックス 424"/>
        <xdr:cNvSpPr txBox="1"/>
      </xdr:nvSpPr>
      <xdr:spPr>
        <a:xfrm>
          <a:off x="8483111" y="134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51474</xdr:rowOff>
    </xdr:from>
    <xdr:to>
      <xdr:col>41</xdr:col>
      <xdr:colOff>101600</xdr:colOff>
      <xdr:row>75</xdr:row>
      <xdr:rowOff>153073</xdr:rowOff>
    </xdr:to>
    <xdr:sp macro="" textlink="">
      <xdr:nvSpPr>
        <xdr:cNvPr id="426" name="楕円 425"/>
        <xdr:cNvSpPr/>
      </xdr:nvSpPr>
      <xdr:spPr>
        <a:xfrm>
          <a:off x="7810500" y="12910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169601</xdr:rowOff>
    </xdr:from>
    <xdr:ext cx="534377" cy="259045"/>
    <xdr:sp macro="" textlink="">
      <xdr:nvSpPr>
        <xdr:cNvPr id="427" name="テキスト ボックス 426"/>
        <xdr:cNvSpPr txBox="1"/>
      </xdr:nvSpPr>
      <xdr:spPr>
        <a:xfrm>
          <a:off x="7594111" y="126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35829</xdr:rowOff>
    </xdr:from>
    <xdr:to>
      <xdr:col>36</xdr:col>
      <xdr:colOff>165100</xdr:colOff>
      <xdr:row>76</xdr:row>
      <xdr:rowOff>137429</xdr:rowOff>
    </xdr:to>
    <xdr:sp macro="" textlink="">
      <xdr:nvSpPr>
        <xdr:cNvPr id="428" name="楕円 427"/>
        <xdr:cNvSpPr/>
      </xdr:nvSpPr>
      <xdr:spPr>
        <a:xfrm>
          <a:off x="6921500" y="130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153955</xdr:rowOff>
    </xdr:from>
    <xdr:ext cx="534377" cy="259045"/>
    <xdr:sp macro="" textlink="">
      <xdr:nvSpPr>
        <xdr:cNvPr id="429" name="テキスト ボックス 428"/>
        <xdr:cNvSpPr txBox="1"/>
      </xdr:nvSpPr>
      <xdr:spPr>
        <a:xfrm>
          <a:off x="6705111" y="128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16191</xdr:rowOff>
    </xdr:from>
    <xdr:to>
      <xdr:col>55</xdr:col>
      <xdr:colOff>0</xdr:colOff>
      <xdr:row>97</xdr:row>
      <xdr:rowOff>40639</xdr:rowOff>
    </xdr:to>
    <xdr:cxnSp macro="">
      <xdr:nvCxnSpPr>
        <xdr:cNvPr id="460" name="直線コネクタ 459"/>
        <xdr:cNvCxnSpPr/>
      </xdr:nvCxnSpPr>
      <xdr:spPr>
        <a:xfrm>
          <a:off x="9639300" y="16303941"/>
          <a:ext cx="838200" cy="3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50416</xdr:rowOff>
    </xdr:from>
    <xdr:to>
      <xdr:col>50</xdr:col>
      <xdr:colOff>114300</xdr:colOff>
      <xdr:row>95</xdr:row>
      <xdr:rowOff>16191</xdr:rowOff>
    </xdr:to>
    <xdr:cxnSp macro="">
      <xdr:nvCxnSpPr>
        <xdr:cNvPr id="463" name="直線コネクタ 462"/>
        <xdr:cNvCxnSpPr/>
      </xdr:nvCxnSpPr>
      <xdr:spPr>
        <a:xfrm>
          <a:off x="8750300" y="15652366"/>
          <a:ext cx="889000" cy="6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50416</xdr:rowOff>
    </xdr:from>
    <xdr:to>
      <xdr:col>45</xdr:col>
      <xdr:colOff>177800</xdr:colOff>
      <xdr:row>96</xdr:row>
      <xdr:rowOff>4652</xdr:rowOff>
    </xdr:to>
    <xdr:cxnSp macro="">
      <xdr:nvCxnSpPr>
        <xdr:cNvPr id="466" name="直線コネクタ 465"/>
        <xdr:cNvCxnSpPr/>
      </xdr:nvCxnSpPr>
      <xdr:spPr>
        <a:xfrm flipV="1">
          <a:off x="7861300" y="15652366"/>
          <a:ext cx="889000" cy="8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39258</xdr:rowOff>
    </xdr:from>
    <xdr:to>
      <xdr:col>41</xdr:col>
      <xdr:colOff>50800</xdr:colOff>
      <xdr:row>96</xdr:row>
      <xdr:rowOff>4652</xdr:rowOff>
    </xdr:to>
    <xdr:cxnSp macro="">
      <xdr:nvCxnSpPr>
        <xdr:cNvPr id="469" name="直線コネクタ 468"/>
        <xdr:cNvCxnSpPr/>
      </xdr:nvCxnSpPr>
      <xdr:spPr>
        <a:xfrm>
          <a:off x="6972300" y="15984108"/>
          <a:ext cx="889000" cy="4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161289</xdr:rowOff>
    </xdr:from>
    <xdr:to>
      <xdr:col>55</xdr:col>
      <xdr:colOff>50800</xdr:colOff>
      <xdr:row>97</xdr:row>
      <xdr:rowOff>91439</xdr:rowOff>
    </xdr:to>
    <xdr:sp macro="" textlink="">
      <xdr:nvSpPr>
        <xdr:cNvPr id="479" name="楕円 478"/>
        <xdr:cNvSpPr/>
      </xdr:nvSpPr>
      <xdr:spPr>
        <a:xfrm>
          <a:off x="104267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139716</xdr:rowOff>
    </xdr:from>
    <xdr:ext cx="534377" cy="259045"/>
    <xdr:sp macro="" textlink="">
      <xdr:nvSpPr>
        <xdr:cNvPr id="480" name="普通建設事業費 （ うち更新整備　）該当値テキスト"/>
        <xdr:cNvSpPr txBox="1"/>
      </xdr:nvSpPr>
      <xdr:spPr>
        <a:xfrm>
          <a:off x="10528300" y="165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136841</xdr:rowOff>
    </xdr:from>
    <xdr:to>
      <xdr:col>50</xdr:col>
      <xdr:colOff>165100</xdr:colOff>
      <xdr:row>95</xdr:row>
      <xdr:rowOff>66991</xdr:rowOff>
    </xdr:to>
    <xdr:sp macro="" textlink="">
      <xdr:nvSpPr>
        <xdr:cNvPr id="481" name="楕円 480"/>
        <xdr:cNvSpPr/>
      </xdr:nvSpPr>
      <xdr:spPr>
        <a:xfrm>
          <a:off x="9588500" y="16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83518</xdr:rowOff>
    </xdr:from>
    <xdr:ext cx="534377" cy="259045"/>
    <xdr:sp macro="" textlink="">
      <xdr:nvSpPr>
        <xdr:cNvPr id="482" name="テキスト ボックス 481"/>
        <xdr:cNvSpPr txBox="1"/>
      </xdr:nvSpPr>
      <xdr:spPr>
        <a:xfrm>
          <a:off x="9372111" y="160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171066</xdr:rowOff>
    </xdr:from>
    <xdr:to>
      <xdr:col>46</xdr:col>
      <xdr:colOff>38100</xdr:colOff>
      <xdr:row>91</xdr:row>
      <xdr:rowOff>101216</xdr:rowOff>
    </xdr:to>
    <xdr:sp macro="" textlink="">
      <xdr:nvSpPr>
        <xdr:cNvPr id="483" name="楕円 482"/>
        <xdr:cNvSpPr/>
      </xdr:nvSpPr>
      <xdr:spPr>
        <a:xfrm>
          <a:off x="8699500" y="156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117743</xdr:rowOff>
    </xdr:from>
    <xdr:ext cx="599010" cy="259045"/>
    <xdr:sp macro="" textlink="">
      <xdr:nvSpPr>
        <xdr:cNvPr id="484" name="テキスト ボックス 483"/>
        <xdr:cNvSpPr txBox="1"/>
      </xdr:nvSpPr>
      <xdr:spPr>
        <a:xfrm>
          <a:off x="8450795" y="1537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125302</xdr:rowOff>
    </xdr:from>
    <xdr:to>
      <xdr:col>41</xdr:col>
      <xdr:colOff>101600</xdr:colOff>
      <xdr:row>96</xdr:row>
      <xdr:rowOff>55452</xdr:rowOff>
    </xdr:to>
    <xdr:sp macro="" textlink="">
      <xdr:nvSpPr>
        <xdr:cNvPr id="485" name="楕円 484"/>
        <xdr:cNvSpPr/>
      </xdr:nvSpPr>
      <xdr:spPr>
        <a:xfrm>
          <a:off x="7810500" y="164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71979</xdr:rowOff>
    </xdr:from>
    <xdr:ext cx="534377" cy="259045"/>
    <xdr:sp macro="" textlink="">
      <xdr:nvSpPr>
        <xdr:cNvPr id="486" name="テキスト ボックス 485"/>
        <xdr:cNvSpPr txBox="1"/>
      </xdr:nvSpPr>
      <xdr:spPr>
        <a:xfrm>
          <a:off x="7594111" y="1618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159908</xdr:rowOff>
    </xdr:from>
    <xdr:to>
      <xdr:col>36</xdr:col>
      <xdr:colOff>165100</xdr:colOff>
      <xdr:row>93</xdr:row>
      <xdr:rowOff>90058</xdr:rowOff>
    </xdr:to>
    <xdr:sp macro="" textlink="">
      <xdr:nvSpPr>
        <xdr:cNvPr id="487" name="楕円 486"/>
        <xdr:cNvSpPr/>
      </xdr:nvSpPr>
      <xdr:spPr>
        <a:xfrm>
          <a:off x="6921500" y="15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106585</xdr:rowOff>
    </xdr:from>
    <xdr:ext cx="534377" cy="259045"/>
    <xdr:sp macro="" textlink="">
      <xdr:nvSpPr>
        <xdr:cNvPr id="488" name="テキスト ボックス 487"/>
        <xdr:cNvSpPr txBox="1"/>
      </xdr:nvSpPr>
      <xdr:spPr>
        <a:xfrm>
          <a:off x="6705111" y="1570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145733</xdr:rowOff>
    </xdr:from>
    <xdr:to>
      <xdr:col>85</xdr:col>
      <xdr:colOff>127000</xdr:colOff>
      <xdr:row>38</xdr:row>
      <xdr:rowOff>16243</xdr:rowOff>
    </xdr:to>
    <xdr:cxnSp macro="">
      <xdr:nvCxnSpPr>
        <xdr:cNvPr id="517" name="直線コネクタ 516"/>
        <xdr:cNvCxnSpPr/>
      </xdr:nvCxnSpPr>
      <xdr:spPr>
        <a:xfrm flipV="1">
          <a:off x="15481300" y="5803583"/>
          <a:ext cx="838200" cy="7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16243</xdr:rowOff>
    </xdr:from>
    <xdr:to>
      <xdr:col>81</xdr:col>
      <xdr:colOff>50800</xdr:colOff>
      <xdr:row>38</xdr:row>
      <xdr:rowOff>69990</xdr:rowOff>
    </xdr:to>
    <xdr:cxnSp macro="">
      <xdr:nvCxnSpPr>
        <xdr:cNvPr id="520" name="直線コネクタ 519"/>
        <xdr:cNvCxnSpPr/>
      </xdr:nvCxnSpPr>
      <xdr:spPr>
        <a:xfrm flipV="1">
          <a:off x="14592300" y="6531343"/>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156350</xdr:rowOff>
    </xdr:from>
    <xdr:to>
      <xdr:col>76</xdr:col>
      <xdr:colOff>114300</xdr:colOff>
      <xdr:row>38</xdr:row>
      <xdr:rowOff>69990</xdr:rowOff>
    </xdr:to>
    <xdr:cxnSp macro="">
      <xdr:nvCxnSpPr>
        <xdr:cNvPr id="523" name="直線コネクタ 522"/>
        <xdr:cNvCxnSpPr/>
      </xdr:nvCxnSpPr>
      <xdr:spPr>
        <a:xfrm>
          <a:off x="13703300" y="65000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155397</xdr:rowOff>
    </xdr:from>
    <xdr:to>
      <xdr:col>71</xdr:col>
      <xdr:colOff>177800</xdr:colOff>
      <xdr:row>37</xdr:row>
      <xdr:rowOff>156350</xdr:rowOff>
    </xdr:to>
    <xdr:cxnSp macro="">
      <xdr:nvCxnSpPr>
        <xdr:cNvPr id="526" name="直線コネクタ 525"/>
        <xdr:cNvCxnSpPr/>
      </xdr:nvCxnSpPr>
      <xdr:spPr>
        <a:xfrm>
          <a:off x="12814300" y="6156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28" name="テキスト ボックス 527"/>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29697</xdr:rowOff>
    </xdr:from>
    <xdr:ext cx="469744" cy="259045"/>
    <xdr:sp macro="" textlink="">
      <xdr:nvSpPr>
        <xdr:cNvPr id="530" name="テキスト ボックス 529"/>
        <xdr:cNvSpPr txBox="1"/>
      </xdr:nvSpPr>
      <xdr:spPr>
        <a:xfrm>
          <a:off x="12579428" y="6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94933</xdr:rowOff>
    </xdr:from>
    <xdr:to>
      <xdr:col>85</xdr:col>
      <xdr:colOff>177800</xdr:colOff>
      <xdr:row>34</xdr:row>
      <xdr:rowOff>25083</xdr:rowOff>
    </xdr:to>
    <xdr:sp macro="" textlink="">
      <xdr:nvSpPr>
        <xdr:cNvPr id="536" name="楕円 535"/>
        <xdr:cNvSpPr/>
      </xdr:nvSpPr>
      <xdr:spPr>
        <a:xfrm>
          <a:off x="16268700" y="57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117810</xdr:rowOff>
    </xdr:from>
    <xdr:ext cx="534377" cy="259045"/>
    <xdr:sp macro="" textlink="">
      <xdr:nvSpPr>
        <xdr:cNvPr id="537" name="災害復旧事業費該当値テキスト"/>
        <xdr:cNvSpPr txBox="1"/>
      </xdr:nvSpPr>
      <xdr:spPr>
        <a:xfrm>
          <a:off x="16370300" y="56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136893</xdr:rowOff>
    </xdr:from>
    <xdr:to>
      <xdr:col>81</xdr:col>
      <xdr:colOff>101600</xdr:colOff>
      <xdr:row>38</xdr:row>
      <xdr:rowOff>67043</xdr:rowOff>
    </xdr:to>
    <xdr:sp macro="" textlink="">
      <xdr:nvSpPr>
        <xdr:cNvPr id="538" name="楕円 537"/>
        <xdr:cNvSpPr/>
      </xdr:nvSpPr>
      <xdr:spPr>
        <a:xfrm>
          <a:off x="15430500" y="64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83570</xdr:rowOff>
    </xdr:from>
    <xdr:ext cx="534377" cy="259045"/>
    <xdr:sp macro="" textlink="">
      <xdr:nvSpPr>
        <xdr:cNvPr id="539" name="テキスト ボックス 538"/>
        <xdr:cNvSpPr txBox="1"/>
      </xdr:nvSpPr>
      <xdr:spPr>
        <a:xfrm>
          <a:off x="15214111" y="62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19190</xdr:rowOff>
    </xdr:from>
    <xdr:to>
      <xdr:col>76</xdr:col>
      <xdr:colOff>165100</xdr:colOff>
      <xdr:row>38</xdr:row>
      <xdr:rowOff>120790</xdr:rowOff>
    </xdr:to>
    <xdr:sp macro="" textlink="">
      <xdr:nvSpPr>
        <xdr:cNvPr id="540" name="楕円 539"/>
        <xdr:cNvSpPr/>
      </xdr:nvSpPr>
      <xdr:spPr>
        <a:xfrm>
          <a:off x="14541500" y="65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137317</xdr:rowOff>
    </xdr:from>
    <xdr:ext cx="534377" cy="259045"/>
    <xdr:sp macro="" textlink="">
      <xdr:nvSpPr>
        <xdr:cNvPr id="541" name="テキスト ボックス 540"/>
        <xdr:cNvSpPr txBox="1"/>
      </xdr:nvSpPr>
      <xdr:spPr>
        <a:xfrm>
          <a:off x="14325111" y="63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105550</xdr:rowOff>
    </xdr:from>
    <xdr:to>
      <xdr:col>72</xdr:col>
      <xdr:colOff>38100</xdr:colOff>
      <xdr:row>38</xdr:row>
      <xdr:rowOff>35700</xdr:rowOff>
    </xdr:to>
    <xdr:sp macro="" textlink="">
      <xdr:nvSpPr>
        <xdr:cNvPr id="542" name="楕円 541"/>
        <xdr:cNvSpPr/>
      </xdr:nvSpPr>
      <xdr:spPr>
        <a:xfrm>
          <a:off x="13652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52227</xdr:rowOff>
    </xdr:from>
    <xdr:ext cx="534377" cy="259045"/>
    <xdr:sp macro="" textlink="">
      <xdr:nvSpPr>
        <xdr:cNvPr id="543" name="テキスト ボックス 542"/>
        <xdr:cNvSpPr txBox="1"/>
      </xdr:nvSpPr>
      <xdr:spPr>
        <a:xfrm>
          <a:off x="13436111" y="62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104597</xdr:rowOff>
    </xdr:from>
    <xdr:to>
      <xdr:col>67</xdr:col>
      <xdr:colOff>101600</xdr:colOff>
      <xdr:row>36</xdr:row>
      <xdr:rowOff>34747</xdr:rowOff>
    </xdr:to>
    <xdr:sp macro="" textlink="">
      <xdr:nvSpPr>
        <xdr:cNvPr id="544" name="楕円 543"/>
        <xdr:cNvSpPr/>
      </xdr:nvSpPr>
      <xdr:spPr>
        <a:xfrm>
          <a:off x="12763500" y="61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51274</xdr:rowOff>
    </xdr:from>
    <xdr:ext cx="534377" cy="259045"/>
    <xdr:sp macro="" textlink="">
      <xdr:nvSpPr>
        <xdr:cNvPr id="545" name="テキスト ボックス 544"/>
        <xdr:cNvSpPr txBox="1"/>
      </xdr:nvSpPr>
      <xdr:spPr>
        <a:xfrm>
          <a:off x="12547111" y="58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103116</xdr:rowOff>
    </xdr:from>
    <xdr:to>
      <xdr:col>85</xdr:col>
      <xdr:colOff>127000</xdr:colOff>
      <xdr:row>76</xdr:row>
      <xdr:rowOff>115297</xdr:rowOff>
    </xdr:to>
    <xdr:cxnSp macro="">
      <xdr:nvCxnSpPr>
        <xdr:cNvPr id="631" name="直線コネクタ 630"/>
        <xdr:cNvCxnSpPr/>
      </xdr:nvCxnSpPr>
      <xdr:spPr>
        <a:xfrm flipV="1">
          <a:off x="15481300" y="13133316"/>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115297</xdr:rowOff>
    </xdr:from>
    <xdr:to>
      <xdr:col>81</xdr:col>
      <xdr:colOff>50800</xdr:colOff>
      <xdr:row>76</xdr:row>
      <xdr:rowOff>139067</xdr:rowOff>
    </xdr:to>
    <xdr:cxnSp macro="">
      <xdr:nvCxnSpPr>
        <xdr:cNvPr id="634" name="直線コネクタ 633"/>
        <xdr:cNvCxnSpPr/>
      </xdr:nvCxnSpPr>
      <xdr:spPr>
        <a:xfrm flipV="1">
          <a:off x="14592300" y="13145497"/>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139067</xdr:rowOff>
    </xdr:from>
    <xdr:to>
      <xdr:col>76</xdr:col>
      <xdr:colOff>114300</xdr:colOff>
      <xdr:row>76</xdr:row>
      <xdr:rowOff>139136</xdr:rowOff>
    </xdr:to>
    <xdr:cxnSp macro="">
      <xdr:nvCxnSpPr>
        <xdr:cNvPr id="637" name="直線コネクタ 636"/>
        <xdr:cNvCxnSpPr/>
      </xdr:nvCxnSpPr>
      <xdr:spPr>
        <a:xfrm flipV="1">
          <a:off x="13703300" y="1316926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139136</xdr:rowOff>
    </xdr:from>
    <xdr:to>
      <xdr:col>71</xdr:col>
      <xdr:colOff>177800</xdr:colOff>
      <xdr:row>76</xdr:row>
      <xdr:rowOff>148841</xdr:rowOff>
    </xdr:to>
    <xdr:cxnSp macro="">
      <xdr:nvCxnSpPr>
        <xdr:cNvPr id="640" name="直線コネクタ 639"/>
        <xdr:cNvCxnSpPr/>
      </xdr:nvCxnSpPr>
      <xdr:spPr>
        <a:xfrm flipV="1">
          <a:off x="12814300" y="13169336"/>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52316</xdr:rowOff>
    </xdr:from>
    <xdr:to>
      <xdr:col>85</xdr:col>
      <xdr:colOff>177800</xdr:colOff>
      <xdr:row>76</xdr:row>
      <xdr:rowOff>153916</xdr:rowOff>
    </xdr:to>
    <xdr:sp macro="" textlink="">
      <xdr:nvSpPr>
        <xdr:cNvPr id="650" name="楕円 649"/>
        <xdr:cNvSpPr/>
      </xdr:nvSpPr>
      <xdr:spPr>
        <a:xfrm>
          <a:off x="16268700" y="130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75193</xdr:rowOff>
    </xdr:from>
    <xdr:ext cx="599010" cy="259045"/>
    <xdr:sp macro="" textlink="">
      <xdr:nvSpPr>
        <xdr:cNvPr id="651" name="公債費該当値テキスト"/>
        <xdr:cNvSpPr txBox="1"/>
      </xdr:nvSpPr>
      <xdr:spPr>
        <a:xfrm>
          <a:off x="16370300" y="129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64497</xdr:rowOff>
    </xdr:from>
    <xdr:to>
      <xdr:col>81</xdr:col>
      <xdr:colOff>101600</xdr:colOff>
      <xdr:row>76</xdr:row>
      <xdr:rowOff>166097</xdr:rowOff>
    </xdr:to>
    <xdr:sp macro="" textlink="">
      <xdr:nvSpPr>
        <xdr:cNvPr id="652" name="楕円 651"/>
        <xdr:cNvSpPr/>
      </xdr:nvSpPr>
      <xdr:spPr>
        <a:xfrm>
          <a:off x="15430500" y="130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11174</xdr:rowOff>
    </xdr:from>
    <xdr:ext cx="599010" cy="259045"/>
    <xdr:sp macro="" textlink="">
      <xdr:nvSpPr>
        <xdr:cNvPr id="653" name="テキスト ボックス 652"/>
        <xdr:cNvSpPr txBox="1"/>
      </xdr:nvSpPr>
      <xdr:spPr>
        <a:xfrm>
          <a:off x="15181795" y="1286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88267</xdr:rowOff>
    </xdr:from>
    <xdr:to>
      <xdr:col>76</xdr:col>
      <xdr:colOff>165100</xdr:colOff>
      <xdr:row>77</xdr:row>
      <xdr:rowOff>18417</xdr:rowOff>
    </xdr:to>
    <xdr:sp macro="" textlink="">
      <xdr:nvSpPr>
        <xdr:cNvPr id="654" name="楕円 653"/>
        <xdr:cNvSpPr/>
      </xdr:nvSpPr>
      <xdr:spPr>
        <a:xfrm>
          <a:off x="14541500" y="131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34944</xdr:rowOff>
    </xdr:from>
    <xdr:ext cx="599010" cy="259045"/>
    <xdr:sp macro="" textlink="">
      <xdr:nvSpPr>
        <xdr:cNvPr id="655" name="テキスト ボックス 654"/>
        <xdr:cNvSpPr txBox="1"/>
      </xdr:nvSpPr>
      <xdr:spPr>
        <a:xfrm>
          <a:off x="14292795" y="128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88336</xdr:rowOff>
    </xdr:from>
    <xdr:to>
      <xdr:col>72</xdr:col>
      <xdr:colOff>38100</xdr:colOff>
      <xdr:row>77</xdr:row>
      <xdr:rowOff>18486</xdr:rowOff>
    </xdr:to>
    <xdr:sp macro="" textlink="">
      <xdr:nvSpPr>
        <xdr:cNvPr id="656" name="楕円 655"/>
        <xdr:cNvSpPr/>
      </xdr:nvSpPr>
      <xdr:spPr>
        <a:xfrm>
          <a:off x="13652500" y="131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35013</xdr:rowOff>
    </xdr:from>
    <xdr:ext cx="599010" cy="259045"/>
    <xdr:sp macro="" textlink="">
      <xdr:nvSpPr>
        <xdr:cNvPr id="657" name="テキスト ボックス 656"/>
        <xdr:cNvSpPr txBox="1"/>
      </xdr:nvSpPr>
      <xdr:spPr>
        <a:xfrm>
          <a:off x="13403795" y="128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98041</xdr:rowOff>
    </xdr:from>
    <xdr:to>
      <xdr:col>67</xdr:col>
      <xdr:colOff>101600</xdr:colOff>
      <xdr:row>77</xdr:row>
      <xdr:rowOff>28191</xdr:rowOff>
    </xdr:to>
    <xdr:sp macro="" textlink="">
      <xdr:nvSpPr>
        <xdr:cNvPr id="658" name="楕円 657"/>
        <xdr:cNvSpPr/>
      </xdr:nvSpPr>
      <xdr:spPr>
        <a:xfrm>
          <a:off x="12763500" y="131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44718</xdr:rowOff>
    </xdr:from>
    <xdr:ext cx="599010" cy="259045"/>
    <xdr:sp macro="" textlink="">
      <xdr:nvSpPr>
        <xdr:cNvPr id="659" name="テキスト ボックス 658"/>
        <xdr:cNvSpPr txBox="1"/>
      </xdr:nvSpPr>
      <xdr:spPr>
        <a:xfrm>
          <a:off x="12514795" y="129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26285</xdr:rowOff>
    </xdr:from>
    <xdr:to>
      <xdr:col>85</xdr:col>
      <xdr:colOff>127000</xdr:colOff>
      <xdr:row>97</xdr:row>
      <xdr:rowOff>66342</xdr:rowOff>
    </xdr:to>
    <xdr:cxnSp macro="">
      <xdr:nvCxnSpPr>
        <xdr:cNvPr id="684" name="直線コネクタ 683"/>
        <xdr:cNvCxnSpPr/>
      </xdr:nvCxnSpPr>
      <xdr:spPr>
        <a:xfrm flipV="1">
          <a:off x="15481300" y="16485485"/>
          <a:ext cx="838200" cy="2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47289</xdr:rowOff>
    </xdr:from>
    <xdr:to>
      <xdr:col>81</xdr:col>
      <xdr:colOff>50800</xdr:colOff>
      <xdr:row>97</xdr:row>
      <xdr:rowOff>66342</xdr:rowOff>
    </xdr:to>
    <xdr:cxnSp macro="">
      <xdr:nvCxnSpPr>
        <xdr:cNvPr id="687" name="直線コネクタ 686"/>
        <xdr:cNvCxnSpPr/>
      </xdr:nvCxnSpPr>
      <xdr:spPr>
        <a:xfrm>
          <a:off x="14592300" y="16677939"/>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21034</xdr:rowOff>
    </xdr:from>
    <xdr:to>
      <xdr:col>76</xdr:col>
      <xdr:colOff>114300</xdr:colOff>
      <xdr:row>97</xdr:row>
      <xdr:rowOff>47289</xdr:rowOff>
    </xdr:to>
    <xdr:cxnSp macro="">
      <xdr:nvCxnSpPr>
        <xdr:cNvPr id="690" name="直線コネクタ 689"/>
        <xdr:cNvCxnSpPr/>
      </xdr:nvCxnSpPr>
      <xdr:spPr>
        <a:xfrm>
          <a:off x="13703300" y="16651684"/>
          <a:ext cx="8890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159559</xdr:rowOff>
    </xdr:from>
    <xdr:to>
      <xdr:col>71</xdr:col>
      <xdr:colOff>177800</xdr:colOff>
      <xdr:row>97</xdr:row>
      <xdr:rowOff>21034</xdr:rowOff>
    </xdr:to>
    <xdr:cxnSp macro="">
      <xdr:nvCxnSpPr>
        <xdr:cNvPr id="693" name="直線コネクタ 692"/>
        <xdr:cNvCxnSpPr/>
      </xdr:nvCxnSpPr>
      <xdr:spPr>
        <a:xfrm>
          <a:off x="12814300" y="16618759"/>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146935</xdr:rowOff>
    </xdr:from>
    <xdr:to>
      <xdr:col>85</xdr:col>
      <xdr:colOff>177800</xdr:colOff>
      <xdr:row>96</xdr:row>
      <xdr:rowOff>77085</xdr:rowOff>
    </xdr:to>
    <xdr:sp macro="" textlink="">
      <xdr:nvSpPr>
        <xdr:cNvPr id="703" name="楕円 702"/>
        <xdr:cNvSpPr/>
      </xdr:nvSpPr>
      <xdr:spPr>
        <a:xfrm>
          <a:off x="16268700" y="16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169812</xdr:rowOff>
    </xdr:from>
    <xdr:ext cx="534377" cy="259045"/>
    <xdr:sp macro="" textlink="">
      <xdr:nvSpPr>
        <xdr:cNvPr id="704" name="積立金該当値テキスト"/>
        <xdr:cNvSpPr txBox="1"/>
      </xdr:nvSpPr>
      <xdr:spPr>
        <a:xfrm>
          <a:off x="16370300" y="1628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15542</xdr:rowOff>
    </xdr:from>
    <xdr:to>
      <xdr:col>81</xdr:col>
      <xdr:colOff>101600</xdr:colOff>
      <xdr:row>97</xdr:row>
      <xdr:rowOff>117142</xdr:rowOff>
    </xdr:to>
    <xdr:sp macro="" textlink="">
      <xdr:nvSpPr>
        <xdr:cNvPr id="705" name="楕円 704"/>
        <xdr:cNvSpPr/>
      </xdr:nvSpPr>
      <xdr:spPr>
        <a:xfrm>
          <a:off x="15430500" y="166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133669</xdr:rowOff>
    </xdr:from>
    <xdr:ext cx="534377" cy="259045"/>
    <xdr:sp macro="" textlink="">
      <xdr:nvSpPr>
        <xdr:cNvPr id="706" name="テキスト ボックス 705"/>
        <xdr:cNvSpPr txBox="1"/>
      </xdr:nvSpPr>
      <xdr:spPr>
        <a:xfrm>
          <a:off x="15214111" y="164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167939</xdr:rowOff>
    </xdr:from>
    <xdr:to>
      <xdr:col>76</xdr:col>
      <xdr:colOff>165100</xdr:colOff>
      <xdr:row>97</xdr:row>
      <xdr:rowOff>98089</xdr:rowOff>
    </xdr:to>
    <xdr:sp macro="" textlink="">
      <xdr:nvSpPr>
        <xdr:cNvPr id="707" name="楕円 706"/>
        <xdr:cNvSpPr/>
      </xdr:nvSpPr>
      <xdr:spPr>
        <a:xfrm>
          <a:off x="14541500" y="166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114616</xdr:rowOff>
    </xdr:from>
    <xdr:ext cx="534377" cy="259045"/>
    <xdr:sp macro="" textlink="">
      <xdr:nvSpPr>
        <xdr:cNvPr id="708" name="テキスト ボックス 707"/>
        <xdr:cNvSpPr txBox="1"/>
      </xdr:nvSpPr>
      <xdr:spPr>
        <a:xfrm>
          <a:off x="14325111" y="164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141684</xdr:rowOff>
    </xdr:from>
    <xdr:to>
      <xdr:col>72</xdr:col>
      <xdr:colOff>38100</xdr:colOff>
      <xdr:row>97</xdr:row>
      <xdr:rowOff>71834</xdr:rowOff>
    </xdr:to>
    <xdr:sp macro="" textlink="">
      <xdr:nvSpPr>
        <xdr:cNvPr id="709" name="楕円 708"/>
        <xdr:cNvSpPr/>
      </xdr:nvSpPr>
      <xdr:spPr>
        <a:xfrm>
          <a:off x="13652500" y="166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88361</xdr:rowOff>
    </xdr:from>
    <xdr:ext cx="534377" cy="259045"/>
    <xdr:sp macro="" textlink="">
      <xdr:nvSpPr>
        <xdr:cNvPr id="710" name="テキスト ボックス 709"/>
        <xdr:cNvSpPr txBox="1"/>
      </xdr:nvSpPr>
      <xdr:spPr>
        <a:xfrm>
          <a:off x="13436111" y="1637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108759</xdr:rowOff>
    </xdr:from>
    <xdr:to>
      <xdr:col>67</xdr:col>
      <xdr:colOff>101600</xdr:colOff>
      <xdr:row>97</xdr:row>
      <xdr:rowOff>38909</xdr:rowOff>
    </xdr:to>
    <xdr:sp macro="" textlink="">
      <xdr:nvSpPr>
        <xdr:cNvPr id="711" name="楕円 710"/>
        <xdr:cNvSpPr/>
      </xdr:nvSpPr>
      <xdr:spPr>
        <a:xfrm>
          <a:off x="12763500" y="165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55436</xdr:rowOff>
    </xdr:from>
    <xdr:ext cx="534377" cy="259045"/>
    <xdr:sp macro="" textlink="">
      <xdr:nvSpPr>
        <xdr:cNvPr id="712" name="テキスト ボックス 711"/>
        <xdr:cNvSpPr txBox="1"/>
      </xdr:nvSpPr>
      <xdr:spPr>
        <a:xfrm>
          <a:off x="12547111" y="163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43497</xdr:rowOff>
    </xdr:from>
    <xdr:to>
      <xdr:col>116</xdr:col>
      <xdr:colOff>63500</xdr:colOff>
      <xdr:row>39</xdr:row>
      <xdr:rowOff>44336</xdr:rowOff>
    </xdr:to>
    <xdr:cxnSp macro="">
      <xdr:nvCxnSpPr>
        <xdr:cNvPr id="741" name="直線コネクタ 740"/>
        <xdr:cNvCxnSpPr/>
      </xdr:nvCxnSpPr>
      <xdr:spPr>
        <a:xfrm>
          <a:off x="21323300" y="6730047"/>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43497</xdr:rowOff>
    </xdr:to>
    <xdr:cxnSp macro="">
      <xdr:nvCxnSpPr>
        <xdr:cNvPr id="744" name="直線コネクタ 743"/>
        <xdr:cNvCxnSpPr/>
      </xdr:nvCxnSpPr>
      <xdr:spPr>
        <a:xfrm>
          <a:off x="20434300" y="672223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44450</xdr:rowOff>
    </xdr:to>
    <xdr:cxnSp macro="">
      <xdr:nvCxnSpPr>
        <xdr:cNvPr id="747" name="直線コネクタ 746"/>
        <xdr:cNvCxnSpPr/>
      </xdr:nvCxnSpPr>
      <xdr:spPr>
        <a:xfrm flipV="1">
          <a:off x="19545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50" name="直線コネクタ 749"/>
        <xdr:cNvCxnSpPr/>
      </xdr:nvCxnSpPr>
      <xdr:spPr>
        <a:xfrm>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164986</xdr:rowOff>
    </xdr:from>
    <xdr:to>
      <xdr:col>116</xdr:col>
      <xdr:colOff>114300</xdr:colOff>
      <xdr:row>39</xdr:row>
      <xdr:rowOff>95136</xdr:rowOff>
    </xdr:to>
    <xdr:sp macro="" textlink="">
      <xdr:nvSpPr>
        <xdr:cNvPr id="760" name="楕円 759"/>
        <xdr:cNvSpPr/>
      </xdr:nvSpPr>
      <xdr:spPr>
        <a:xfrm>
          <a:off x="22110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79913</xdr:rowOff>
    </xdr:from>
    <xdr:ext cx="249299" cy="259045"/>
    <xdr:sp macro="" textlink="">
      <xdr:nvSpPr>
        <xdr:cNvPr id="761" name="投資及び出資金該当値テキスト"/>
        <xdr:cNvSpPr txBox="1"/>
      </xdr:nvSpPr>
      <xdr:spPr>
        <a:xfrm>
          <a:off x="22212300" y="6595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164147</xdr:rowOff>
    </xdr:from>
    <xdr:to>
      <xdr:col>112</xdr:col>
      <xdr:colOff>38100</xdr:colOff>
      <xdr:row>39</xdr:row>
      <xdr:rowOff>94297</xdr:rowOff>
    </xdr:to>
    <xdr:sp macro="" textlink="">
      <xdr:nvSpPr>
        <xdr:cNvPr id="762" name="楕円 761"/>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85424</xdr:rowOff>
    </xdr:from>
    <xdr:ext cx="313932" cy="259045"/>
    <xdr:sp macro="" textlink="">
      <xdr:nvSpPr>
        <xdr:cNvPr id="763" name="テキスト ボックス 762"/>
        <xdr:cNvSpPr txBox="1"/>
      </xdr:nvSpPr>
      <xdr:spPr>
        <a:xfrm>
          <a:off x="2116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156337</xdr:rowOff>
    </xdr:from>
    <xdr:to>
      <xdr:col>107</xdr:col>
      <xdr:colOff>101600</xdr:colOff>
      <xdr:row>39</xdr:row>
      <xdr:rowOff>86487</xdr:rowOff>
    </xdr:to>
    <xdr:sp macro="" textlink="">
      <xdr:nvSpPr>
        <xdr:cNvPr id="764" name="楕円 763"/>
        <xdr:cNvSpPr/>
      </xdr:nvSpPr>
      <xdr:spPr>
        <a:xfrm>
          <a:off x="2038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77614</xdr:rowOff>
    </xdr:from>
    <xdr:ext cx="378565" cy="259045"/>
    <xdr:sp macro="" textlink="">
      <xdr:nvSpPr>
        <xdr:cNvPr id="765" name="テキスト ボックス 764"/>
        <xdr:cNvSpPr txBox="1"/>
      </xdr:nvSpPr>
      <xdr:spPr>
        <a:xfrm>
          <a:off x="20245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8" name="楕円 767"/>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85996</xdr:rowOff>
    </xdr:from>
    <xdr:ext cx="313932" cy="259045"/>
    <xdr:sp macro="" textlink="">
      <xdr:nvSpPr>
        <xdr:cNvPr id="769" name="テキスト ボックス 768"/>
        <xdr:cNvSpPr txBox="1"/>
      </xdr:nvSpPr>
      <xdr:spPr>
        <a:xfrm>
          <a:off x="18499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150284</xdr:rowOff>
    </xdr:from>
    <xdr:to>
      <xdr:col>116</xdr:col>
      <xdr:colOff>63500</xdr:colOff>
      <xdr:row>58</xdr:row>
      <xdr:rowOff>44557</xdr:rowOff>
    </xdr:to>
    <xdr:cxnSp macro="">
      <xdr:nvCxnSpPr>
        <xdr:cNvPr id="796" name="直線コネクタ 795"/>
        <xdr:cNvCxnSpPr/>
      </xdr:nvCxnSpPr>
      <xdr:spPr>
        <a:xfrm>
          <a:off x="21323300" y="9922934"/>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99078</xdr:rowOff>
    </xdr:from>
    <xdr:to>
      <xdr:col>111</xdr:col>
      <xdr:colOff>177800</xdr:colOff>
      <xdr:row>57</xdr:row>
      <xdr:rowOff>150284</xdr:rowOff>
    </xdr:to>
    <xdr:cxnSp macro="">
      <xdr:nvCxnSpPr>
        <xdr:cNvPr id="799" name="直線コネクタ 798"/>
        <xdr:cNvCxnSpPr/>
      </xdr:nvCxnSpPr>
      <xdr:spPr>
        <a:xfrm>
          <a:off x="20434300" y="9871728"/>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99078</xdr:rowOff>
    </xdr:from>
    <xdr:to>
      <xdr:col>107</xdr:col>
      <xdr:colOff>50800</xdr:colOff>
      <xdr:row>57</xdr:row>
      <xdr:rowOff>116588</xdr:rowOff>
    </xdr:to>
    <xdr:cxnSp macro="">
      <xdr:nvCxnSpPr>
        <xdr:cNvPr id="802" name="直線コネクタ 801"/>
        <xdr:cNvCxnSpPr/>
      </xdr:nvCxnSpPr>
      <xdr:spPr>
        <a:xfrm flipV="1">
          <a:off x="19545300" y="987172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103398</xdr:rowOff>
    </xdr:from>
    <xdr:to>
      <xdr:col>102</xdr:col>
      <xdr:colOff>114300</xdr:colOff>
      <xdr:row>57</xdr:row>
      <xdr:rowOff>116588</xdr:rowOff>
    </xdr:to>
    <xdr:cxnSp macro="">
      <xdr:nvCxnSpPr>
        <xdr:cNvPr id="805" name="直線コネクタ 804"/>
        <xdr:cNvCxnSpPr/>
      </xdr:nvCxnSpPr>
      <xdr:spPr>
        <a:xfrm>
          <a:off x="18656300" y="987604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165207</xdr:rowOff>
    </xdr:from>
    <xdr:to>
      <xdr:col>116</xdr:col>
      <xdr:colOff>114300</xdr:colOff>
      <xdr:row>58</xdr:row>
      <xdr:rowOff>95357</xdr:rowOff>
    </xdr:to>
    <xdr:sp macro="" textlink="">
      <xdr:nvSpPr>
        <xdr:cNvPr id="815" name="楕円 814"/>
        <xdr:cNvSpPr/>
      </xdr:nvSpPr>
      <xdr:spPr>
        <a:xfrm>
          <a:off x="22110700" y="99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111059</xdr:rowOff>
    </xdr:from>
    <xdr:ext cx="469744" cy="259045"/>
    <xdr:sp macro="" textlink="">
      <xdr:nvSpPr>
        <xdr:cNvPr id="816" name="貸付金該当値テキスト"/>
        <xdr:cNvSpPr txBox="1"/>
      </xdr:nvSpPr>
      <xdr:spPr>
        <a:xfrm>
          <a:off x="22212300" y="98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99484</xdr:rowOff>
    </xdr:from>
    <xdr:to>
      <xdr:col>112</xdr:col>
      <xdr:colOff>38100</xdr:colOff>
      <xdr:row>58</xdr:row>
      <xdr:rowOff>29634</xdr:rowOff>
    </xdr:to>
    <xdr:sp macro="" textlink="">
      <xdr:nvSpPr>
        <xdr:cNvPr id="817" name="楕円 816"/>
        <xdr:cNvSpPr/>
      </xdr:nvSpPr>
      <xdr:spPr>
        <a:xfrm>
          <a:off x="21272500" y="98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46161</xdr:rowOff>
    </xdr:from>
    <xdr:ext cx="469744" cy="259045"/>
    <xdr:sp macro="" textlink="">
      <xdr:nvSpPr>
        <xdr:cNvPr id="818" name="テキスト ボックス 817"/>
        <xdr:cNvSpPr txBox="1"/>
      </xdr:nvSpPr>
      <xdr:spPr>
        <a:xfrm>
          <a:off x="21088428" y="96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48278</xdr:rowOff>
    </xdr:from>
    <xdr:to>
      <xdr:col>107</xdr:col>
      <xdr:colOff>101600</xdr:colOff>
      <xdr:row>57</xdr:row>
      <xdr:rowOff>149878</xdr:rowOff>
    </xdr:to>
    <xdr:sp macro="" textlink="">
      <xdr:nvSpPr>
        <xdr:cNvPr id="819" name="楕円 818"/>
        <xdr:cNvSpPr/>
      </xdr:nvSpPr>
      <xdr:spPr>
        <a:xfrm>
          <a:off x="20383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166405</xdr:rowOff>
    </xdr:from>
    <xdr:ext cx="469744" cy="259045"/>
    <xdr:sp macro="" textlink="">
      <xdr:nvSpPr>
        <xdr:cNvPr id="820" name="テキスト ボックス 819"/>
        <xdr:cNvSpPr txBox="1"/>
      </xdr:nvSpPr>
      <xdr:spPr>
        <a:xfrm>
          <a:off x="20199428" y="95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65788</xdr:rowOff>
    </xdr:from>
    <xdr:to>
      <xdr:col>102</xdr:col>
      <xdr:colOff>165100</xdr:colOff>
      <xdr:row>57</xdr:row>
      <xdr:rowOff>167388</xdr:rowOff>
    </xdr:to>
    <xdr:sp macro="" textlink="">
      <xdr:nvSpPr>
        <xdr:cNvPr id="821" name="楕円 820"/>
        <xdr:cNvSpPr/>
      </xdr:nvSpPr>
      <xdr:spPr>
        <a:xfrm>
          <a:off x="19494500" y="98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12465</xdr:rowOff>
    </xdr:from>
    <xdr:ext cx="469744" cy="259045"/>
    <xdr:sp macro="" textlink="">
      <xdr:nvSpPr>
        <xdr:cNvPr id="822" name="テキスト ボックス 821"/>
        <xdr:cNvSpPr txBox="1"/>
      </xdr:nvSpPr>
      <xdr:spPr>
        <a:xfrm>
          <a:off x="19310428" y="961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52598</xdr:rowOff>
    </xdr:from>
    <xdr:to>
      <xdr:col>98</xdr:col>
      <xdr:colOff>38100</xdr:colOff>
      <xdr:row>57</xdr:row>
      <xdr:rowOff>154198</xdr:rowOff>
    </xdr:to>
    <xdr:sp macro="" textlink="">
      <xdr:nvSpPr>
        <xdr:cNvPr id="823" name="楕円 822"/>
        <xdr:cNvSpPr/>
      </xdr:nvSpPr>
      <xdr:spPr>
        <a:xfrm>
          <a:off x="18605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170725</xdr:rowOff>
    </xdr:from>
    <xdr:ext cx="469744" cy="259045"/>
    <xdr:sp macro="" textlink="">
      <xdr:nvSpPr>
        <xdr:cNvPr id="824" name="テキスト ボックス 823"/>
        <xdr:cNvSpPr txBox="1"/>
      </xdr:nvSpPr>
      <xdr:spPr>
        <a:xfrm>
          <a:off x="18421428" y="960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73178</xdr:rowOff>
    </xdr:from>
    <xdr:to>
      <xdr:col>116</xdr:col>
      <xdr:colOff>63500</xdr:colOff>
      <xdr:row>72</xdr:row>
      <xdr:rowOff>73733</xdr:rowOff>
    </xdr:to>
    <xdr:cxnSp macro="">
      <xdr:nvCxnSpPr>
        <xdr:cNvPr id="856" name="直線コネクタ 855"/>
        <xdr:cNvCxnSpPr/>
      </xdr:nvCxnSpPr>
      <xdr:spPr>
        <a:xfrm>
          <a:off x="21323300" y="12417578"/>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73178</xdr:rowOff>
    </xdr:from>
    <xdr:to>
      <xdr:col>111</xdr:col>
      <xdr:colOff>177800</xdr:colOff>
      <xdr:row>72</xdr:row>
      <xdr:rowOff>106537</xdr:rowOff>
    </xdr:to>
    <xdr:cxnSp macro="">
      <xdr:nvCxnSpPr>
        <xdr:cNvPr id="859" name="直線コネクタ 858"/>
        <xdr:cNvCxnSpPr/>
      </xdr:nvCxnSpPr>
      <xdr:spPr>
        <a:xfrm flipV="1">
          <a:off x="20434300" y="12417578"/>
          <a:ext cx="8890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106537</xdr:rowOff>
    </xdr:from>
    <xdr:to>
      <xdr:col>107</xdr:col>
      <xdr:colOff>50800</xdr:colOff>
      <xdr:row>72</xdr:row>
      <xdr:rowOff>109313</xdr:rowOff>
    </xdr:to>
    <xdr:cxnSp macro="">
      <xdr:nvCxnSpPr>
        <xdr:cNvPr id="862" name="直線コネクタ 861"/>
        <xdr:cNvCxnSpPr/>
      </xdr:nvCxnSpPr>
      <xdr:spPr>
        <a:xfrm flipV="1">
          <a:off x="19545300" y="1245093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109313</xdr:rowOff>
    </xdr:from>
    <xdr:to>
      <xdr:col>102</xdr:col>
      <xdr:colOff>114300</xdr:colOff>
      <xdr:row>72</xdr:row>
      <xdr:rowOff>166512</xdr:rowOff>
    </xdr:to>
    <xdr:cxnSp macro="">
      <xdr:nvCxnSpPr>
        <xdr:cNvPr id="865" name="直線コネクタ 864"/>
        <xdr:cNvCxnSpPr/>
      </xdr:nvCxnSpPr>
      <xdr:spPr>
        <a:xfrm flipV="1">
          <a:off x="18656300" y="12453713"/>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22933</xdr:rowOff>
    </xdr:from>
    <xdr:to>
      <xdr:col>116</xdr:col>
      <xdr:colOff>114300</xdr:colOff>
      <xdr:row>72</xdr:row>
      <xdr:rowOff>124533</xdr:rowOff>
    </xdr:to>
    <xdr:sp macro="" textlink="">
      <xdr:nvSpPr>
        <xdr:cNvPr id="875" name="楕円 874"/>
        <xdr:cNvSpPr/>
      </xdr:nvSpPr>
      <xdr:spPr>
        <a:xfrm>
          <a:off x="22110700" y="123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45810</xdr:rowOff>
    </xdr:from>
    <xdr:ext cx="534377" cy="259045"/>
    <xdr:sp macro="" textlink="">
      <xdr:nvSpPr>
        <xdr:cNvPr id="876" name="繰出金該当値テキスト"/>
        <xdr:cNvSpPr txBox="1"/>
      </xdr:nvSpPr>
      <xdr:spPr>
        <a:xfrm>
          <a:off x="22212300" y="122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22378</xdr:rowOff>
    </xdr:from>
    <xdr:to>
      <xdr:col>112</xdr:col>
      <xdr:colOff>38100</xdr:colOff>
      <xdr:row>72</xdr:row>
      <xdr:rowOff>123978</xdr:rowOff>
    </xdr:to>
    <xdr:sp macro="" textlink="">
      <xdr:nvSpPr>
        <xdr:cNvPr id="877" name="楕円 876"/>
        <xdr:cNvSpPr/>
      </xdr:nvSpPr>
      <xdr:spPr>
        <a:xfrm>
          <a:off x="21272500" y="123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140505</xdr:rowOff>
    </xdr:from>
    <xdr:ext cx="534377" cy="259045"/>
    <xdr:sp macro="" textlink="">
      <xdr:nvSpPr>
        <xdr:cNvPr id="878" name="テキスト ボックス 877"/>
        <xdr:cNvSpPr txBox="1"/>
      </xdr:nvSpPr>
      <xdr:spPr>
        <a:xfrm>
          <a:off x="21056111" y="121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55737</xdr:rowOff>
    </xdr:from>
    <xdr:to>
      <xdr:col>107</xdr:col>
      <xdr:colOff>101600</xdr:colOff>
      <xdr:row>72</xdr:row>
      <xdr:rowOff>157337</xdr:rowOff>
    </xdr:to>
    <xdr:sp macro="" textlink="">
      <xdr:nvSpPr>
        <xdr:cNvPr id="879" name="楕円 878"/>
        <xdr:cNvSpPr/>
      </xdr:nvSpPr>
      <xdr:spPr>
        <a:xfrm>
          <a:off x="20383500" y="124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2414</xdr:rowOff>
    </xdr:from>
    <xdr:ext cx="534377" cy="259045"/>
    <xdr:sp macro="" textlink="">
      <xdr:nvSpPr>
        <xdr:cNvPr id="880" name="テキスト ボックス 879"/>
        <xdr:cNvSpPr txBox="1"/>
      </xdr:nvSpPr>
      <xdr:spPr>
        <a:xfrm>
          <a:off x="20167111" y="121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58513</xdr:rowOff>
    </xdr:from>
    <xdr:to>
      <xdr:col>102</xdr:col>
      <xdr:colOff>165100</xdr:colOff>
      <xdr:row>72</xdr:row>
      <xdr:rowOff>160113</xdr:rowOff>
    </xdr:to>
    <xdr:sp macro="" textlink="">
      <xdr:nvSpPr>
        <xdr:cNvPr id="881" name="楕円 880"/>
        <xdr:cNvSpPr/>
      </xdr:nvSpPr>
      <xdr:spPr>
        <a:xfrm>
          <a:off x="19494500" y="124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5190</xdr:rowOff>
    </xdr:from>
    <xdr:ext cx="534377" cy="259045"/>
    <xdr:sp macro="" textlink="">
      <xdr:nvSpPr>
        <xdr:cNvPr id="882" name="テキスト ボックス 881"/>
        <xdr:cNvSpPr txBox="1"/>
      </xdr:nvSpPr>
      <xdr:spPr>
        <a:xfrm>
          <a:off x="19278111" y="121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115712</xdr:rowOff>
    </xdr:from>
    <xdr:to>
      <xdr:col>98</xdr:col>
      <xdr:colOff>38100</xdr:colOff>
      <xdr:row>73</xdr:row>
      <xdr:rowOff>45862</xdr:rowOff>
    </xdr:to>
    <xdr:sp macro="" textlink="">
      <xdr:nvSpPr>
        <xdr:cNvPr id="883" name="楕円 882"/>
        <xdr:cNvSpPr/>
      </xdr:nvSpPr>
      <xdr:spPr>
        <a:xfrm>
          <a:off x="18605500" y="12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62389</xdr:rowOff>
    </xdr:from>
    <xdr:ext cx="534377" cy="259045"/>
    <xdr:sp macro="" textlink="">
      <xdr:nvSpPr>
        <xdr:cNvPr id="884" name="テキスト ボックス 883"/>
        <xdr:cNvSpPr txBox="1"/>
      </xdr:nvSpPr>
      <xdr:spPr>
        <a:xfrm>
          <a:off x="18389111" y="12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は一人当たり約</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類似団体と比較して一人当たりコストが高い状況となっている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近年の大型事業の執行等によるものであり、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公共施設等総合管理計画等により、施設の統廃合も検討しながら事業費の減少を目指していく。</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平成３０年７月豪雨により、災害復旧事業費も類似団体と比較し非常に高い状態となっている。復旧まで３年を計画しており、引き続き高い数値となることが見込まれる。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は住民一人当たり約９５千円となっており、年々増加傾向にある。これは、高齢化による医療費及び介護サービス費増加に係る国民健康保険及び介護保険特別会計への繰出金増加などが主な要因である。今後は各事業において独立採算の原則に立ち返った健全経営を一層推進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166941</xdr:rowOff>
    </xdr:from>
    <xdr:to>
      <xdr:col>24</xdr:col>
      <xdr:colOff>63500</xdr:colOff>
      <xdr:row>35</xdr:row>
      <xdr:rowOff>20638</xdr:rowOff>
    </xdr:to>
    <xdr:cxnSp macro="">
      <xdr:nvCxnSpPr>
        <xdr:cNvPr id="61" name="直線コネクタ 60"/>
        <xdr:cNvCxnSpPr/>
      </xdr:nvCxnSpPr>
      <xdr:spPr>
        <a:xfrm>
          <a:off x="3797300" y="5996241"/>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165227</xdr:rowOff>
    </xdr:from>
    <xdr:to>
      <xdr:col>19</xdr:col>
      <xdr:colOff>177800</xdr:colOff>
      <xdr:row>34</xdr:row>
      <xdr:rowOff>166941</xdr:rowOff>
    </xdr:to>
    <xdr:cxnSp macro="">
      <xdr:nvCxnSpPr>
        <xdr:cNvPr id="64" name="直線コネクタ 63"/>
        <xdr:cNvCxnSpPr/>
      </xdr:nvCxnSpPr>
      <xdr:spPr>
        <a:xfrm>
          <a:off x="2908300" y="599452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53975</xdr:rowOff>
    </xdr:from>
    <xdr:to>
      <xdr:col>15</xdr:col>
      <xdr:colOff>50800</xdr:colOff>
      <xdr:row>34</xdr:row>
      <xdr:rowOff>165227</xdr:rowOff>
    </xdr:to>
    <xdr:cxnSp macro="">
      <xdr:nvCxnSpPr>
        <xdr:cNvPr id="67" name="直線コネクタ 66"/>
        <xdr:cNvCxnSpPr/>
      </xdr:nvCxnSpPr>
      <xdr:spPr>
        <a:xfrm>
          <a:off x="2019300" y="588327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53975</xdr:rowOff>
    </xdr:from>
    <xdr:to>
      <xdr:col>10</xdr:col>
      <xdr:colOff>114300</xdr:colOff>
      <xdr:row>34</xdr:row>
      <xdr:rowOff>122555</xdr:rowOff>
    </xdr:to>
    <xdr:cxnSp macro="">
      <xdr:nvCxnSpPr>
        <xdr:cNvPr id="70" name="直線コネクタ 69"/>
        <xdr:cNvCxnSpPr/>
      </xdr:nvCxnSpPr>
      <xdr:spPr>
        <a:xfrm flipV="1">
          <a:off x="1130300" y="58832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141288</xdr:rowOff>
    </xdr:from>
    <xdr:to>
      <xdr:col>24</xdr:col>
      <xdr:colOff>114300</xdr:colOff>
      <xdr:row>35</xdr:row>
      <xdr:rowOff>71438</xdr:rowOff>
    </xdr:to>
    <xdr:sp macro="" textlink="">
      <xdr:nvSpPr>
        <xdr:cNvPr id="80" name="楕円 79"/>
        <xdr:cNvSpPr/>
      </xdr:nvSpPr>
      <xdr:spPr>
        <a:xfrm>
          <a:off x="45847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164165</xdr:rowOff>
    </xdr:from>
    <xdr:ext cx="469744" cy="259045"/>
    <xdr:sp macro="" textlink="">
      <xdr:nvSpPr>
        <xdr:cNvPr id="81" name="議会費該当値テキスト"/>
        <xdr:cNvSpPr txBox="1"/>
      </xdr:nvSpPr>
      <xdr:spPr>
        <a:xfrm>
          <a:off x="4686300" y="5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116141</xdr:rowOff>
    </xdr:from>
    <xdr:to>
      <xdr:col>20</xdr:col>
      <xdr:colOff>38100</xdr:colOff>
      <xdr:row>35</xdr:row>
      <xdr:rowOff>46291</xdr:rowOff>
    </xdr:to>
    <xdr:sp macro="" textlink="">
      <xdr:nvSpPr>
        <xdr:cNvPr id="82" name="楕円 81"/>
        <xdr:cNvSpPr/>
      </xdr:nvSpPr>
      <xdr:spPr>
        <a:xfrm>
          <a:off x="3746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62818</xdr:rowOff>
    </xdr:from>
    <xdr:ext cx="469744" cy="259045"/>
    <xdr:sp macro="" textlink="">
      <xdr:nvSpPr>
        <xdr:cNvPr id="83" name="テキスト ボックス 82"/>
        <xdr:cNvSpPr txBox="1"/>
      </xdr:nvSpPr>
      <xdr:spPr>
        <a:xfrm>
          <a:off x="3562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114427</xdr:rowOff>
    </xdr:from>
    <xdr:to>
      <xdr:col>15</xdr:col>
      <xdr:colOff>101600</xdr:colOff>
      <xdr:row>35</xdr:row>
      <xdr:rowOff>44577</xdr:rowOff>
    </xdr:to>
    <xdr:sp macro="" textlink="">
      <xdr:nvSpPr>
        <xdr:cNvPr id="84" name="楕円 83"/>
        <xdr:cNvSpPr/>
      </xdr:nvSpPr>
      <xdr:spPr>
        <a:xfrm>
          <a:off x="2857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61104</xdr:rowOff>
    </xdr:from>
    <xdr:ext cx="469744" cy="259045"/>
    <xdr:sp macro="" textlink="">
      <xdr:nvSpPr>
        <xdr:cNvPr id="85" name="テキスト ボックス 84"/>
        <xdr:cNvSpPr txBox="1"/>
      </xdr:nvSpPr>
      <xdr:spPr>
        <a:xfrm>
          <a:off x="2673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3175</xdr:rowOff>
    </xdr:from>
    <xdr:to>
      <xdr:col>10</xdr:col>
      <xdr:colOff>165100</xdr:colOff>
      <xdr:row>34</xdr:row>
      <xdr:rowOff>104775</xdr:rowOff>
    </xdr:to>
    <xdr:sp macro="" textlink="">
      <xdr:nvSpPr>
        <xdr:cNvPr id="86" name="楕円 85"/>
        <xdr:cNvSpPr/>
      </xdr:nvSpPr>
      <xdr:spPr>
        <a:xfrm>
          <a:off x="1968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121302</xdr:rowOff>
    </xdr:from>
    <xdr:ext cx="469744" cy="259045"/>
    <xdr:sp macro="" textlink="">
      <xdr:nvSpPr>
        <xdr:cNvPr id="87" name="テキスト ボックス 86"/>
        <xdr:cNvSpPr txBox="1"/>
      </xdr:nvSpPr>
      <xdr:spPr>
        <a:xfrm>
          <a:off x="1784428"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88" name="楕円 87"/>
        <xdr:cNvSpPr/>
      </xdr:nvSpPr>
      <xdr:spPr>
        <a:xfrm>
          <a:off x="1079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18432</xdr:rowOff>
    </xdr:from>
    <xdr:ext cx="469744" cy="259045"/>
    <xdr:sp macro="" textlink="">
      <xdr:nvSpPr>
        <xdr:cNvPr id="89" name="テキスト ボックス 88"/>
        <xdr:cNvSpPr txBox="1"/>
      </xdr:nvSpPr>
      <xdr:spPr>
        <a:xfrm>
          <a:off x="895428"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81231</xdr:rowOff>
    </xdr:from>
    <xdr:to>
      <xdr:col>24</xdr:col>
      <xdr:colOff>63500</xdr:colOff>
      <xdr:row>56</xdr:row>
      <xdr:rowOff>137247</xdr:rowOff>
    </xdr:to>
    <xdr:cxnSp macro="">
      <xdr:nvCxnSpPr>
        <xdr:cNvPr id="118" name="直線コネクタ 117"/>
        <xdr:cNvCxnSpPr/>
      </xdr:nvCxnSpPr>
      <xdr:spPr>
        <a:xfrm flipV="1">
          <a:off x="3797300" y="9682431"/>
          <a:ext cx="838200" cy="5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132324</xdr:rowOff>
    </xdr:from>
    <xdr:to>
      <xdr:col>19</xdr:col>
      <xdr:colOff>177800</xdr:colOff>
      <xdr:row>56</xdr:row>
      <xdr:rowOff>137247</xdr:rowOff>
    </xdr:to>
    <xdr:cxnSp macro="">
      <xdr:nvCxnSpPr>
        <xdr:cNvPr id="121" name="直線コネクタ 120"/>
        <xdr:cNvCxnSpPr/>
      </xdr:nvCxnSpPr>
      <xdr:spPr>
        <a:xfrm>
          <a:off x="2908300" y="9733524"/>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31865</xdr:rowOff>
    </xdr:from>
    <xdr:to>
      <xdr:col>15</xdr:col>
      <xdr:colOff>50800</xdr:colOff>
      <xdr:row>56</xdr:row>
      <xdr:rowOff>132324</xdr:rowOff>
    </xdr:to>
    <xdr:cxnSp macro="">
      <xdr:nvCxnSpPr>
        <xdr:cNvPr id="124" name="直線コネクタ 123"/>
        <xdr:cNvCxnSpPr/>
      </xdr:nvCxnSpPr>
      <xdr:spPr>
        <a:xfrm>
          <a:off x="2019300" y="9633065"/>
          <a:ext cx="889000" cy="10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133855</xdr:rowOff>
    </xdr:from>
    <xdr:to>
      <xdr:col>10</xdr:col>
      <xdr:colOff>114300</xdr:colOff>
      <xdr:row>56</xdr:row>
      <xdr:rowOff>31865</xdr:rowOff>
    </xdr:to>
    <xdr:cxnSp macro="">
      <xdr:nvCxnSpPr>
        <xdr:cNvPr id="127" name="直線コネクタ 126"/>
        <xdr:cNvCxnSpPr/>
      </xdr:nvCxnSpPr>
      <xdr:spPr>
        <a:xfrm>
          <a:off x="1130300" y="9563605"/>
          <a:ext cx="889000" cy="6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30431</xdr:rowOff>
    </xdr:from>
    <xdr:to>
      <xdr:col>24</xdr:col>
      <xdr:colOff>114300</xdr:colOff>
      <xdr:row>56</xdr:row>
      <xdr:rowOff>132031</xdr:rowOff>
    </xdr:to>
    <xdr:sp macro="" textlink="">
      <xdr:nvSpPr>
        <xdr:cNvPr id="137" name="楕円 136"/>
        <xdr:cNvSpPr/>
      </xdr:nvSpPr>
      <xdr:spPr>
        <a:xfrm>
          <a:off x="4584700" y="96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53308</xdr:rowOff>
    </xdr:from>
    <xdr:ext cx="599010" cy="259045"/>
    <xdr:sp macro="" textlink="">
      <xdr:nvSpPr>
        <xdr:cNvPr id="138" name="総務費該当値テキスト"/>
        <xdr:cNvSpPr txBox="1"/>
      </xdr:nvSpPr>
      <xdr:spPr>
        <a:xfrm>
          <a:off x="4686300" y="948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86447</xdr:rowOff>
    </xdr:from>
    <xdr:to>
      <xdr:col>20</xdr:col>
      <xdr:colOff>38100</xdr:colOff>
      <xdr:row>57</xdr:row>
      <xdr:rowOff>16597</xdr:rowOff>
    </xdr:to>
    <xdr:sp macro="" textlink="">
      <xdr:nvSpPr>
        <xdr:cNvPr id="139" name="楕円 138"/>
        <xdr:cNvSpPr/>
      </xdr:nvSpPr>
      <xdr:spPr>
        <a:xfrm>
          <a:off x="3746500" y="96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33124</xdr:rowOff>
    </xdr:from>
    <xdr:ext cx="599010" cy="259045"/>
    <xdr:sp macro="" textlink="">
      <xdr:nvSpPr>
        <xdr:cNvPr id="140" name="テキスト ボックス 139"/>
        <xdr:cNvSpPr txBox="1"/>
      </xdr:nvSpPr>
      <xdr:spPr>
        <a:xfrm>
          <a:off x="3497795" y="946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81524</xdr:rowOff>
    </xdr:from>
    <xdr:to>
      <xdr:col>15</xdr:col>
      <xdr:colOff>101600</xdr:colOff>
      <xdr:row>57</xdr:row>
      <xdr:rowOff>11674</xdr:rowOff>
    </xdr:to>
    <xdr:sp macro="" textlink="">
      <xdr:nvSpPr>
        <xdr:cNvPr id="141" name="楕円 140"/>
        <xdr:cNvSpPr/>
      </xdr:nvSpPr>
      <xdr:spPr>
        <a:xfrm>
          <a:off x="2857500" y="96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28201</xdr:rowOff>
    </xdr:from>
    <xdr:ext cx="599010" cy="259045"/>
    <xdr:sp macro="" textlink="">
      <xdr:nvSpPr>
        <xdr:cNvPr id="142" name="テキスト ボックス 141"/>
        <xdr:cNvSpPr txBox="1"/>
      </xdr:nvSpPr>
      <xdr:spPr>
        <a:xfrm>
          <a:off x="2608795" y="945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152515</xdr:rowOff>
    </xdr:from>
    <xdr:to>
      <xdr:col>10</xdr:col>
      <xdr:colOff>165100</xdr:colOff>
      <xdr:row>56</xdr:row>
      <xdr:rowOff>82665</xdr:rowOff>
    </xdr:to>
    <xdr:sp macro="" textlink="">
      <xdr:nvSpPr>
        <xdr:cNvPr id="143" name="楕円 142"/>
        <xdr:cNvSpPr/>
      </xdr:nvSpPr>
      <xdr:spPr>
        <a:xfrm>
          <a:off x="1968500" y="95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99192</xdr:rowOff>
    </xdr:from>
    <xdr:ext cx="599010" cy="259045"/>
    <xdr:sp macro="" textlink="">
      <xdr:nvSpPr>
        <xdr:cNvPr id="144" name="テキスト ボックス 143"/>
        <xdr:cNvSpPr txBox="1"/>
      </xdr:nvSpPr>
      <xdr:spPr>
        <a:xfrm>
          <a:off x="1719795" y="935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83055</xdr:rowOff>
    </xdr:from>
    <xdr:to>
      <xdr:col>6</xdr:col>
      <xdr:colOff>38100</xdr:colOff>
      <xdr:row>56</xdr:row>
      <xdr:rowOff>13205</xdr:rowOff>
    </xdr:to>
    <xdr:sp macro="" textlink="">
      <xdr:nvSpPr>
        <xdr:cNvPr id="145" name="楕円 144"/>
        <xdr:cNvSpPr/>
      </xdr:nvSpPr>
      <xdr:spPr>
        <a:xfrm>
          <a:off x="1079500" y="95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29732</xdr:rowOff>
    </xdr:from>
    <xdr:ext cx="599010" cy="259045"/>
    <xdr:sp macro="" textlink="">
      <xdr:nvSpPr>
        <xdr:cNvPr id="146" name="テキスト ボックス 145"/>
        <xdr:cNvSpPr txBox="1"/>
      </xdr:nvSpPr>
      <xdr:spPr>
        <a:xfrm>
          <a:off x="830795" y="92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9581</xdr:rowOff>
    </xdr:from>
    <xdr:to>
      <xdr:col>24</xdr:col>
      <xdr:colOff>63500</xdr:colOff>
      <xdr:row>74</xdr:row>
      <xdr:rowOff>156624</xdr:rowOff>
    </xdr:to>
    <xdr:cxnSp macro="">
      <xdr:nvCxnSpPr>
        <xdr:cNvPr id="176" name="直線コネクタ 175"/>
        <xdr:cNvCxnSpPr/>
      </xdr:nvCxnSpPr>
      <xdr:spPr>
        <a:xfrm flipV="1">
          <a:off x="3797300" y="12353981"/>
          <a:ext cx="838200" cy="48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156624</xdr:rowOff>
    </xdr:from>
    <xdr:to>
      <xdr:col>19</xdr:col>
      <xdr:colOff>177800</xdr:colOff>
      <xdr:row>75</xdr:row>
      <xdr:rowOff>37310</xdr:rowOff>
    </xdr:to>
    <xdr:cxnSp macro="">
      <xdr:nvCxnSpPr>
        <xdr:cNvPr id="179" name="直線コネクタ 178"/>
        <xdr:cNvCxnSpPr/>
      </xdr:nvCxnSpPr>
      <xdr:spPr>
        <a:xfrm flipV="1">
          <a:off x="2908300" y="12843924"/>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37310</xdr:rowOff>
    </xdr:from>
    <xdr:to>
      <xdr:col>15</xdr:col>
      <xdr:colOff>50800</xdr:colOff>
      <xdr:row>76</xdr:row>
      <xdr:rowOff>4232</xdr:rowOff>
    </xdr:to>
    <xdr:cxnSp macro="">
      <xdr:nvCxnSpPr>
        <xdr:cNvPr id="182" name="直線コネクタ 181"/>
        <xdr:cNvCxnSpPr/>
      </xdr:nvCxnSpPr>
      <xdr:spPr>
        <a:xfrm flipV="1">
          <a:off x="2019300" y="12896060"/>
          <a:ext cx="889000" cy="1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4232</xdr:rowOff>
    </xdr:from>
    <xdr:to>
      <xdr:col>10</xdr:col>
      <xdr:colOff>114300</xdr:colOff>
      <xdr:row>76</xdr:row>
      <xdr:rowOff>72499</xdr:rowOff>
    </xdr:to>
    <xdr:cxnSp macro="">
      <xdr:nvCxnSpPr>
        <xdr:cNvPr id="185" name="直線コネクタ 184"/>
        <xdr:cNvCxnSpPr/>
      </xdr:nvCxnSpPr>
      <xdr:spPr>
        <a:xfrm flipV="1">
          <a:off x="1130300" y="13034432"/>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130231</xdr:rowOff>
    </xdr:from>
    <xdr:to>
      <xdr:col>24</xdr:col>
      <xdr:colOff>114300</xdr:colOff>
      <xdr:row>72</xdr:row>
      <xdr:rowOff>60381</xdr:rowOff>
    </xdr:to>
    <xdr:sp macro="" textlink="">
      <xdr:nvSpPr>
        <xdr:cNvPr id="195" name="楕円 194"/>
        <xdr:cNvSpPr/>
      </xdr:nvSpPr>
      <xdr:spPr>
        <a:xfrm>
          <a:off x="4584700" y="123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153108</xdr:rowOff>
    </xdr:from>
    <xdr:ext cx="599010" cy="259045"/>
    <xdr:sp macro="" textlink="">
      <xdr:nvSpPr>
        <xdr:cNvPr id="196" name="民生費該当値テキスト"/>
        <xdr:cNvSpPr txBox="1"/>
      </xdr:nvSpPr>
      <xdr:spPr>
        <a:xfrm>
          <a:off x="4686300" y="1215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105824</xdr:rowOff>
    </xdr:from>
    <xdr:to>
      <xdr:col>20</xdr:col>
      <xdr:colOff>38100</xdr:colOff>
      <xdr:row>75</xdr:row>
      <xdr:rowOff>35974</xdr:rowOff>
    </xdr:to>
    <xdr:sp macro="" textlink="">
      <xdr:nvSpPr>
        <xdr:cNvPr id="197" name="楕円 196"/>
        <xdr:cNvSpPr/>
      </xdr:nvSpPr>
      <xdr:spPr>
        <a:xfrm>
          <a:off x="3746500" y="127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52501</xdr:rowOff>
    </xdr:from>
    <xdr:ext cx="599010" cy="259045"/>
    <xdr:sp macro="" textlink="">
      <xdr:nvSpPr>
        <xdr:cNvPr id="198" name="テキスト ボックス 197"/>
        <xdr:cNvSpPr txBox="1"/>
      </xdr:nvSpPr>
      <xdr:spPr>
        <a:xfrm>
          <a:off x="3497795" y="1256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157960</xdr:rowOff>
    </xdr:from>
    <xdr:to>
      <xdr:col>15</xdr:col>
      <xdr:colOff>101600</xdr:colOff>
      <xdr:row>75</xdr:row>
      <xdr:rowOff>88110</xdr:rowOff>
    </xdr:to>
    <xdr:sp macro="" textlink="">
      <xdr:nvSpPr>
        <xdr:cNvPr id="199" name="楕円 198"/>
        <xdr:cNvSpPr/>
      </xdr:nvSpPr>
      <xdr:spPr>
        <a:xfrm>
          <a:off x="2857500" y="128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104637</xdr:rowOff>
    </xdr:from>
    <xdr:ext cx="599010" cy="259045"/>
    <xdr:sp macro="" textlink="">
      <xdr:nvSpPr>
        <xdr:cNvPr id="200" name="テキスト ボックス 199"/>
        <xdr:cNvSpPr txBox="1"/>
      </xdr:nvSpPr>
      <xdr:spPr>
        <a:xfrm>
          <a:off x="2608795" y="126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124882</xdr:rowOff>
    </xdr:from>
    <xdr:to>
      <xdr:col>10</xdr:col>
      <xdr:colOff>165100</xdr:colOff>
      <xdr:row>76</xdr:row>
      <xdr:rowOff>55032</xdr:rowOff>
    </xdr:to>
    <xdr:sp macro="" textlink="">
      <xdr:nvSpPr>
        <xdr:cNvPr id="201" name="楕円 200"/>
        <xdr:cNvSpPr/>
      </xdr:nvSpPr>
      <xdr:spPr>
        <a:xfrm>
          <a:off x="1968500" y="129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71559</xdr:rowOff>
    </xdr:from>
    <xdr:ext cx="599010" cy="259045"/>
    <xdr:sp macro="" textlink="">
      <xdr:nvSpPr>
        <xdr:cNvPr id="202" name="テキスト ボックス 201"/>
        <xdr:cNvSpPr txBox="1"/>
      </xdr:nvSpPr>
      <xdr:spPr>
        <a:xfrm>
          <a:off x="1719795" y="1275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21699</xdr:rowOff>
    </xdr:from>
    <xdr:to>
      <xdr:col>6</xdr:col>
      <xdr:colOff>38100</xdr:colOff>
      <xdr:row>76</xdr:row>
      <xdr:rowOff>123299</xdr:rowOff>
    </xdr:to>
    <xdr:sp macro="" textlink="">
      <xdr:nvSpPr>
        <xdr:cNvPr id="203" name="楕円 202"/>
        <xdr:cNvSpPr/>
      </xdr:nvSpPr>
      <xdr:spPr>
        <a:xfrm>
          <a:off x="1079500" y="130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139826</xdr:rowOff>
    </xdr:from>
    <xdr:ext cx="599010" cy="259045"/>
    <xdr:sp macro="" textlink="">
      <xdr:nvSpPr>
        <xdr:cNvPr id="204" name="テキスト ボックス 203"/>
        <xdr:cNvSpPr txBox="1"/>
      </xdr:nvSpPr>
      <xdr:spPr>
        <a:xfrm>
          <a:off x="830795" y="128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76357</xdr:rowOff>
    </xdr:from>
    <xdr:to>
      <xdr:col>24</xdr:col>
      <xdr:colOff>63500</xdr:colOff>
      <xdr:row>95</xdr:row>
      <xdr:rowOff>60268</xdr:rowOff>
    </xdr:to>
    <xdr:cxnSp macro="">
      <xdr:nvCxnSpPr>
        <xdr:cNvPr id="235" name="直線コネクタ 234"/>
        <xdr:cNvCxnSpPr/>
      </xdr:nvCxnSpPr>
      <xdr:spPr>
        <a:xfrm flipV="1">
          <a:off x="3797300" y="16192657"/>
          <a:ext cx="838200" cy="1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60268</xdr:rowOff>
    </xdr:from>
    <xdr:to>
      <xdr:col>19</xdr:col>
      <xdr:colOff>177800</xdr:colOff>
      <xdr:row>95</xdr:row>
      <xdr:rowOff>73940</xdr:rowOff>
    </xdr:to>
    <xdr:cxnSp macro="">
      <xdr:nvCxnSpPr>
        <xdr:cNvPr id="238" name="直線コネクタ 237"/>
        <xdr:cNvCxnSpPr/>
      </xdr:nvCxnSpPr>
      <xdr:spPr>
        <a:xfrm flipV="1">
          <a:off x="2908300" y="16348018"/>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49599</xdr:rowOff>
    </xdr:from>
    <xdr:to>
      <xdr:col>15</xdr:col>
      <xdr:colOff>50800</xdr:colOff>
      <xdr:row>95</xdr:row>
      <xdr:rowOff>73940</xdr:rowOff>
    </xdr:to>
    <xdr:cxnSp macro="">
      <xdr:nvCxnSpPr>
        <xdr:cNvPr id="241" name="直線コネクタ 240"/>
        <xdr:cNvCxnSpPr/>
      </xdr:nvCxnSpPr>
      <xdr:spPr>
        <a:xfrm>
          <a:off x="2019300" y="16337349"/>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49599</xdr:rowOff>
    </xdr:from>
    <xdr:to>
      <xdr:col>10</xdr:col>
      <xdr:colOff>114300</xdr:colOff>
      <xdr:row>95</xdr:row>
      <xdr:rowOff>56032</xdr:rowOff>
    </xdr:to>
    <xdr:cxnSp macro="">
      <xdr:nvCxnSpPr>
        <xdr:cNvPr id="244" name="直線コネクタ 243"/>
        <xdr:cNvCxnSpPr/>
      </xdr:nvCxnSpPr>
      <xdr:spPr>
        <a:xfrm flipV="1">
          <a:off x="1130300" y="16337349"/>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25557</xdr:rowOff>
    </xdr:from>
    <xdr:to>
      <xdr:col>24</xdr:col>
      <xdr:colOff>114300</xdr:colOff>
      <xdr:row>94</xdr:row>
      <xdr:rowOff>127157</xdr:rowOff>
    </xdr:to>
    <xdr:sp macro="" textlink="">
      <xdr:nvSpPr>
        <xdr:cNvPr id="254" name="楕円 253"/>
        <xdr:cNvSpPr/>
      </xdr:nvSpPr>
      <xdr:spPr>
        <a:xfrm>
          <a:off x="4584700" y="161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48434</xdr:rowOff>
    </xdr:from>
    <xdr:ext cx="534377" cy="259045"/>
    <xdr:sp macro="" textlink="">
      <xdr:nvSpPr>
        <xdr:cNvPr id="255" name="衛生費該当値テキスト"/>
        <xdr:cNvSpPr txBox="1"/>
      </xdr:nvSpPr>
      <xdr:spPr>
        <a:xfrm>
          <a:off x="4686300" y="159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9468</xdr:rowOff>
    </xdr:from>
    <xdr:to>
      <xdr:col>20</xdr:col>
      <xdr:colOff>38100</xdr:colOff>
      <xdr:row>95</xdr:row>
      <xdr:rowOff>111068</xdr:rowOff>
    </xdr:to>
    <xdr:sp macro="" textlink="">
      <xdr:nvSpPr>
        <xdr:cNvPr id="256" name="楕円 255"/>
        <xdr:cNvSpPr/>
      </xdr:nvSpPr>
      <xdr:spPr>
        <a:xfrm>
          <a:off x="3746500" y="16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127595</xdr:rowOff>
    </xdr:from>
    <xdr:ext cx="534377" cy="259045"/>
    <xdr:sp macro="" textlink="">
      <xdr:nvSpPr>
        <xdr:cNvPr id="257" name="テキスト ボックス 256"/>
        <xdr:cNvSpPr txBox="1"/>
      </xdr:nvSpPr>
      <xdr:spPr>
        <a:xfrm>
          <a:off x="3530111" y="160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23140</xdr:rowOff>
    </xdr:from>
    <xdr:to>
      <xdr:col>15</xdr:col>
      <xdr:colOff>101600</xdr:colOff>
      <xdr:row>95</xdr:row>
      <xdr:rowOff>124740</xdr:rowOff>
    </xdr:to>
    <xdr:sp macro="" textlink="">
      <xdr:nvSpPr>
        <xdr:cNvPr id="258" name="楕円 257"/>
        <xdr:cNvSpPr/>
      </xdr:nvSpPr>
      <xdr:spPr>
        <a:xfrm>
          <a:off x="2857500" y="163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141267</xdr:rowOff>
    </xdr:from>
    <xdr:ext cx="534377" cy="259045"/>
    <xdr:sp macro="" textlink="">
      <xdr:nvSpPr>
        <xdr:cNvPr id="259" name="テキスト ボックス 258"/>
        <xdr:cNvSpPr txBox="1"/>
      </xdr:nvSpPr>
      <xdr:spPr>
        <a:xfrm>
          <a:off x="2641111" y="160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170249</xdr:rowOff>
    </xdr:from>
    <xdr:to>
      <xdr:col>10</xdr:col>
      <xdr:colOff>165100</xdr:colOff>
      <xdr:row>95</xdr:row>
      <xdr:rowOff>100399</xdr:rowOff>
    </xdr:to>
    <xdr:sp macro="" textlink="">
      <xdr:nvSpPr>
        <xdr:cNvPr id="260" name="楕円 259"/>
        <xdr:cNvSpPr/>
      </xdr:nvSpPr>
      <xdr:spPr>
        <a:xfrm>
          <a:off x="1968500" y="162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116926</xdr:rowOff>
    </xdr:from>
    <xdr:ext cx="534377" cy="259045"/>
    <xdr:sp macro="" textlink="">
      <xdr:nvSpPr>
        <xdr:cNvPr id="261" name="テキスト ボックス 260"/>
        <xdr:cNvSpPr txBox="1"/>
      </xdr:nvSpPr>
      <xdr:spPr>
        <a:xfrm>
          <a:off x="1752111" y="160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5232</xdr:rowOff>
    </xdr:from>
    <xdr:to>
      <xdr:col>6</xdr:col>
      <xdr:colOff>38100</xdr:colOff>
      <xdr:row>95</xdr:row>
      <xdr:rowOff>106832</xdr:rowOff>
    </xdr:to>
    <xdr:sp macro="" textlink="">
      <xdr:nvSpPr>
        <xdr:cNvPr id="262" name="楕円 261"/>
        <xdr:cNvSpPr/>
      </xdr:nvSpPr>
      <xdr:spPr>
        <a:xfrm>
          <a:off x="1079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123359</xdr:rowOff>
    </xdr:from>
    <xdr:ext cx="534377" cy="259045"/>
    <xdr:sp macro="" textlink="">
      <xdr:nvSpPr>
        <xdr:cNvPr id="263" name="テキスト ボックス 262"/>
        <xdr:cNvSpPr txBox="1"/>
      </xdr:nvSpPr>
      <xdr:spPr>
        <a:xfrm>
          <a:off x="863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53485</xdr:rowOff>
    </xdr:from>
    <xdr:to>
      <xdr:col>55</xdr:col>
      <xdr:colOff>0</xdr:colOff>
      <xdr:row>36</xdr:row>
      <xdr:rowOff>88428</xdr:rowOff>
    </xdr:to>
    <xdr:cxnSp macro="">
      <xdr:nvCxnSpPr>
        <xdr:cNvPr id="294" name="直線コネクタ 293"/>
        <xdr:cNvCxnSpPr/>
      </xdr:nvCxnSpPr>
      <xdr:spPr>
        <a:xfrm>
          <a:off x="9639300" y="6225685"/>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53485</xdr:rowOff>
    </xdr:from>
    <xdr:to>
      <xdr:col>50</xdr:col>
      <xdr:colOff>114300</xdr:colOff>
      <xdr:row>36</xdr:row>
      <xdr:rowOff>70793</xdr:rowOff>
    </xdr:to>
    <xdr:cxnSp macro="">
      <xdr:nvCxnSpPr>
        <xdr:cNvPr id="297" name="直線コネクタ 296"/>
        <xdr:cNvCxnSpPr/>
      </xdr:nvCxnSpPr>
      <xdr:spPr>
        <a:xfrm flipV="1">
          <a:off x="8750300" y="622568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64589</xdr:rowOff>
    </xdr:from>
    <xdr:to>
      <xdr:col>45</xdr:col>
      <xdr:colOff>177800</xdr:colOff>
      <xdr:row>36</xdr:row>
      <xdr:rowOff>70793</xdr:rowOff>
    </xdr:to>
    <xdr:cxnSp macro="">
      <xdr:nvCxnSpPr>
        <xdr:cNvPr id="300" name="直線コネクタ 299"/>
        <xdr:cNvCxnSpPr/>
      </xdr:nvCxnSpPr>
      <xdr:spPr>
        <a:xfrm>
          <a:off x="7861300" y="62367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13317</xdr:rowOff>
    </xdr:from>
    <xdr:to>
      <xdr:col>41</xdr:col>
      <xdr:colOff>50800</xdr:colOff>
      <xdr:row>36</xdr:row>
      <xdr:rowOff>64589</xdr:rowOff>
    </xdr:to>
    <xdr:cxnSp macro="">
      <xdr:nvCxnSpPr>
        <xdr:cNvPr id="303" name="直線コネクタ 302"/>
        <xdr:cNvCxnSpPr/>
      </xdr:nvCxnSpPr>
      <xdr:spPr>
        <a:xfrm>
          <a:off x="6972300" y="618551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37628</xdr:rowOff>
    </xdr:from>
    <xdr:to>
      <xdr:col>55</xdr:col>
      <xdr:colOff>50800</xdr:colOff>
      <xdr:row>36</xdr:row>
      <xdr:rowOff>139228</xdr:rowOff>
    </xdr:to>
    <xdr:sp macro="" textlink="">
      <xdr:nvSpPr>
        <xdr:cNvPr id="313" name="楕円 312"/>
        <xdr:cNvSpPr/>
      </xdr:nvSpPr>
      <xdr:spPr>
        <a:xfrm>
          <a:off x="104267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60505</xdr:rowOff>
    </xdr:from>
    <xdr:ext cx="469744" cy="259045"/>
    <xdr:sp macro="" textlink="">
      <xdr:nvSpPr>
        <xdr:cNvPr id="314" name="労働費該当値テキスト"/>
        <xdr:cNvSpPr txBox="1"/>
      </xdr:nvSpPr>
      <xdr:spPr>
        <a:xfrm>
          <a:off x="10528300" y="606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2685</xdr:rowOff>
    </xdr:from>
    <xdr:to>
      <xdr:col>50</xdr:col>
      <xdr:colOff>165100</xdr:colOff>
      <xdr:row>36</xdr:row>
      <xdr:rowOff>104285</xdr:rowOff>
    </xdr:to>
    <xdr:sp macro="" textlink="">
      <xdr:nvSpPr>
        <xdr:cNvPr id="315" name="楕円 314"/>
        <xdr:cNvSpPr/>
      </xdr:nvSpPr>
      <xdr:spPr>
        <a:xfrm>
          <a:off x="9588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120812</xdr:rowOff>
    </xdr:from>
    <xdr:ext cx="469744" cy="259045"/>
    <xdr:sp macro="" textlink="">
      <xdr:nvSpPr>
        <xdr:cNvPr id="316" name="テキスト ボックス 315"/>
        <xdr:cNvSpPr txBox="1"/>
      </xdr:nvSpPr>
      <xdr:spPr>
        <a:xfrm>
          <a:off x="9404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19993</xdr:rowOff>
    </xdr:from>
    <xdr:to>
      <xdr:col>46</xdr:col>
      <xdr:colOff>38100</xdr:colOff>
      <xdr:row>36</xdr:row>
      <xdr:rowOff>121593</xdr:rowOff>
    </xdr:to>
    <xdr:sp macro="" textlink="">
      <xdr:nvSpPr>
        <xdr:cNvPr id="317" name="楕円 316"/>
        <xdr:cNvSpPr/>
      </xdr:nvSpPr>
      <xdr:spPr>
        <a:xfrm>
          <a:off x="8699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138120</xdr:rowOff>
    </xdr:from>
    <xdr:ext cx="469744" cy="259045"/>
    <xdr:sp macro="" textlink="">
      <xdr:nvSpPr>
        <xdr:cNvPr id="318" name="テキスト ボックス 317"/>
        <xdr:cNvSpPr txBox="1"/>
      </xdr:nvSpPr>
      <xdr:spPr>
        <a:xfrm>
          <a:off x="8515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13789</xdr:rowOff>
    </xdr:from>
    <xdr:to>
      <xdr:col>41</xdr:col>
      <xdr:colOff>101600</xdr:colOff>
      <xdr:row>36</xdr:row>
      <xdr:rowOff>115389</xdr:rowOff>
    </xdr:to>
    <xdr:sp macro="" textlink="">
      <xdr:nvSpPr>
        <xdr:cNvPr id="319" name="楕円 318"/>
        <xdr:cNvSpPr/>
      </xdr:nvSpPr>
      <xdr:spPr>
        <a:xfrm>
          <a:off x="7810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131916</xdr:rowOff>
    </xdr:from>
    <xdr:ext cx="469744" cy="259045"/>
    <xdr:sp macro="" textlink="">
      <xdr:nvSpPr>
        <xdr:cNvPr id="320" name="テキスト ボックス 319"/>
        <xdr:cNvSpPr txBox="1"/>
      </xdr:nvSpPr>
      <xdr:spPr>
        <a:xfrm>
          <a:off x="7626428" y="59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133967</xdr:rowOff>
    </xdr:from>
    <xdr:to>
      <xdr:col>36</xdr:col>
      <xdr:colOff>165100</xdr:colOff>
      <xdr:row>36</xdr:row>
      <xdr:rowOff>64117</xdr:rowOff>
    </xdr:to>
    <xdr:sp macro="" textlink="">
      <xdr:nvSpPr>
        <xdr:cNvPr id="321" name="楕円 320"/>
        <xdr:cNvSpPr/>
      </xdr:nvSpPr>
      <xdr:spPr>
        <a:xfrm>
          <a:off x="6921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80644</xdr:rowOff>
    </xdr:from>
    <xdr:ext cx="469744" cy="259045"/>
    <xdr:sp macro="" textlink="">
      <xdr:nvSpPr>
        <xdr:cNvPr id="322" name="テキスト ボックス 321"/>
        <xdr:cNvSpPr txBox="1"/>
      </xdr:nvSpPr>
      <xdr:spPr>
        <a:xfrm>
          <a:off x="6737428" y="59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86703</xdr:rowOff>
    </xdr:from>
    <xdr:to>
      <xdr:col>55</xdr:col>
      <xdr:colOff>0</xdr:colOff>
      <xdr:row>56</xdr:row>
      <xdr:rowOff>130759</xdr:rowOff>
    </xdr:to>
    <xdr:cxnSp macro="">
      <xdr:nvCxnSpPr>
        <xdr:cNvPr id="351" name="直線コネクタ 350"/>
        <xdr:cNvCxnSpPr/>
      </xdr:nvCxnSpPr>
      <xdr:spPr>
        <a:xfrm flipV="1">
          <a:off x="9639300" y="9687903"/>
          <a:ext cx="8382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47396</xdr:rowOff>
    </xdr:from>
    <xdr:to>
      <xdr:col>50</xdr:col>
      <xdr:colOff>114300</xdr:colOff>
      <xdr:row>56</xdr:row>
      <xdr:rowOff>130759</xdr:rowOff>
    </xdr:to>
    <xdr:cxnSp macro="">
      <xdr:nvCxnSpPr>
        <xdr:cNvPr id="354" name="直線コネクタ 353"/>
        <xdr:cNvCxnSpPr/>
      </xdr:nvCxnSpPr>
      <xdr:spPr>
        <a:xfrm>
          <a:off x="8750300" y="9648596"/>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47396</xdr:rowOff>
    </xdr:from>
    <xdr:to>
      <xdr:col>45</xdr:col>
      <xdr:colOff>177800</xdr:colOff>
      <xdr:row>56</xdr:row>
      <xdr:rowOff>88074</xdr:rowOff>
    </xdr:to>
    <xdr:cxnSp macro="">
      <xdr:nvCxnSpPr>
        <xdr:cNvPr id="357" name="直線コネクタ 356"/>
        <xdr:cNvCxnSpPr/>
      </xdr:nvCxnSpPr>
      <xdr:spPr>
        <a:xfrm flipV="1">
          <a:off x="7861300" y="9648596"/>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88074</xdr:rowOff>
    </xdr:from>
    <xdr:to>
      <xdr:col>41</xdr:col>
      <xdr:colOff>50800</xdr:colOff>
      <xdr:row>56</xdr:row>
      <xdr:rowOff>94170</xdr:rowOff>
    </xdr:to>
    <xdr:cxnSp macro="">
      <xdr:nvCxnSpPr>
        <xdr:cNvPr id="360" name="直線コネクタ 359"/>
        <xdr:cNvCxnSpPr/>
      </xdr:nvCxnSpPr>
      <xdr:spPr>
        <a:xfrm flipV="1">
          <a:off x="6972300" y="96892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35903</xdr:rowOff>
    </xdr:from>
    <xdr:to>
      <xdr:col>55</xdr:col>
      <xdr:colOff>50800</xdr:colOff>
      <xdr:row>56</xdr:row>
      <xdr:rowOff>137503</xdr:rowOff>
    </xdr:to>
    <xdr:sp macro="" textlink="">
      <xdr:nvSpPr>
        <xdr:cNvPr id="370" name="楕円 369"/>
        <xdr:cNvSpPr/>
      </xdr:nvSpPr>
      <xdr:spPr>
        <a:xfrm>
          <a:off x="10426700" y="96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58780</xdr:rowOff>
    </xdr:from>
    <xdr:ext cx="534377" cy="259045"/>
    <xdr:sp macro="" textlink="">
      <xdr:nvSpPr>
        <xdr:cNvPr id="371" name="農林水産業費該当値テキスト"/>
        <xdr:cNvSpPr txBox="1"/>
      </xdr:nvSpPr>
      <xdr:spPr>
        <a:xfrm>
          <a:off x="10528300" y="94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79959</xdr:rowOff>
    </xdr:from>
    <xdr:to>
      <xdr:col>50</xdr:col>
      <xdr:colOff>165100</xdr:colOff>
      <xdr:row>57</xdr:row>
      <xdr:rowOff>10109</xdr:rowOff>
    </xdr:to>
    <xdr:sp macro="" textlink="">
      <xdr:nvSpPr>
        <xdr:cNvPr id="372" name="楕円 371"/>
        <xdr:cNvSpPr/>
      </xdr:nvSpPr>
      <xdr:spPr>
        <a:xfrm>
          <a:off x="9588500" y="96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1236</xdr:rowOff>
    </xdr:from>
    <xdr:ext cx="534377" cy="259045"/>
    <xdr:sp macro="" textlink="">
      <xdr:nvSpPr>
        <xdr:cNvPr id="373" name="テキスト ボックス 372"/>
        <xdr:cNvSpPr txBox="1"/>
      </xdr:nvSpPr>
      <xdr:spPr>
        <a:xfrm>
          <a:off x="9372111" y="97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168046</xdr:rowOff>
    </xdr:from>
    <xdr:to>
      <xdr:col>46</xdr:col>
      <xdr:colOff>38100</xdr:colOff>
      <xdr:row>56</xdr:row>
      <xdr:rowOff>98196</xdr:rowOff>
    </xdr:to>
    <xdr:sp macro="" textlink="">
      <xdr:nvSpPr>
        <xdr:cNvPr id="374" name="楕円 373"/>
        <xdr:cNvSpPr/>
      </xdr:nvSpPr>
      <xdr:spPr>
        <a:xfrm>
          <a:off x="86995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114723</xdr:rowOff>
    </xdr:from>
    <xdr:ext cx="534377" cy="259045"/>
    <xdr:sp macro="" textlink="">
      <xdr:nvSpPr>
        <xdr:cNvPr id="375" name="テキスト ボックス 374"/>
        <xdr:cNvSpPr txBox="1"/>
      </xdr:nvSpPr>
      <xdr:spPr>
        <a:xfrm>
          <a:off x="8483111" y="93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37274</xdr:rowOff>
    </xdr:from>
    <xdr:to>
      <xdr:col>41</xdr:col>
      <xdr:colOff>101600</xdr:colOff>
      <xdr:row>56</xdr:row>
      <xdr:rowOff>138874</xdr:rowOff>
    </xdr:to>
    <xdr:sp macro="" textlink="">
      <xdr:nvSpPr>
        <xdr:cNvPr id="376" name="楕円 375"/>
        <xdr:cNvSpPr/>
      </xdr:nvSpPr>
      <xdr:spPr>
        <a:xfrm>
          <a:off x="7810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155401</xdr:rowOff>
    </xdr:from>
    <xdr:ext cx="534377" cy="259045"/>
    <xdr:sp macro="" textlink="">
      <xdr:nvSpPr>
        <xdr:cNvPr id="377" name="テキスト ボックス 376"/>
        <xdr:cNvSpPr txBox="1"/>
      </xdr:nvSpPr>
      <xdr:spPr>
        <a:xfrm>
          <a:off x="7594111" y="9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43370</xdr:rowOff>
    </xdr:from>
    <xdr:to>
      <xdr:col>36</xdr:col>
      <xdr:colOff>165100</xdr:colOff>
      <xdr:row>56</xdr:row>
      <xdr:rowOff>144970</xdr:rowOff>
    </xdr:to>
    <xdr:sp macro="" textlink="">
      <xdr:nvSpPr>
        <xdr:cNvPr id="378" name="楕円 377"/>
        <xdr:cNvSpPr/>
      </xdr:nvSpPr>
      <xdr:spPr>
        <a:xfrm>
          <a:off x="6921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161497</xdr:rowOff>
    </xdr:from>
    <xdr:ext cx="534377" cy="259045"/>
    <xdr:sp macro="" textlink="">
      <xdr:nvSpPr>
        <xdr:cNvPr id="379" name="テキスト ボックス 378"/>
        <xdr:cNvSpPr txBox="1"/>
      </xdr:nvSpPr>
      <xdr:spPr>
        <a:xfrm>
          <a:off x="6705111" y="9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131318</xdr:rowOff>
    </xdr:from>
    <xdr:to>
      <xdr:col>55</xdr:col>
      <xdr:colOff>0</xdr:colOff>
      <xdr:row>78</xdr:row>
      <xdr:rowOff>152059</xdr:rowOff>
    </xdr:to>
    <xdr:cxnSp macro="">
      <xdr:nvCxnSpPr>
        <xdr:cNvPr id="408" name="直線コネクタ 407"/>
        <xdr:cNvCxnSpPr/>
      </xdr:nvCxnSpPr>
      <xdr:spPr>
        <a:xfrm>
          <a:off x="9639300" y="13504418"/>
          <a:ext cx="8382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116962</xdr:rowOff>
    </xdr:from>
    <xdr:to>
      <xdr:col>50</xdr:col>
      <xdr:colOff>114300</xdr:colOff>
      <xdr:row>78</xdr:row>
      <xdr:rowOff>131318</xdr:rowOff>
    </xdr:to>
    <xdr:cxnSp macro="">
      <xdr:nvCxnSpPr>
        <xdr:cNvPr id="411" name="直線コネクタ 410"/>
        <xdr:cNvCxnSpPr/>
      </xdr:nvCxnSpPr>
      <xdr:spPr>
        <a:xfrm>
          <a:off x="8750300" y="1349006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68469</xdr:rowOff>
    </xdr:from>
    <xdr:to>
      <xdr:col>45</xdr:col>
      <xdr:colOff>177800</xdr:colOff>
      <xdr:row>78</xdr:row>
      <xdr:rowOff>116962</xdr:rowOff>
    </xdr:to>
    <xdr:cxnSp macro="">
      <xdr:nvCxnSpPr>
        <xdr:cNvPr id="414" name="直線コネクタ 413"/>
        <xdr:cNvCxnSpPr/>
      </xdr:nvCxnSpPr>
      <xdr:spPr>
        <a:xfrm>
          <a:off x="7861300" y="13441569"/>
          <a:ext cx="8890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68469</xdr:rowOff>
    </xdr:from>
    <xdr:to>
      <xdr:col>41</xdr:col>
      <xdr:colOff>50800</xdr:colOff>
      <xdr:row>78</xdr:row>
      <xdr:rowOff>125123</xdr:rowOff>
    </xdr:to>
    <xdr:cxnSp macro="">
      <xdr:nvCxnSpPr>
        <xdr:cNvPr id="417" name="直線コネクタ 416"/>
        <xdr:cNvCxnSpPr/>
      </xdr:nvCxnSpPr>
      <xdr:spPr>
        <a:xfrm flipV="1">
          <a:off x="6972300" y="1344156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1" name="テキスト ボックス 420"/>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101259</xdr:rowOff>
    </xdr:from>
    <xdr:to>
      <xdr:col>55</xdr:col>
      <xdr:colOff>50800</xdr:colOff>
      <xdr:row>79</xdr:row>
      <xdr:rowOff>31409</xdr:rowOff>
    </xdr:to>
    <xdr:sp macro="" textlink="">
      <xdr:nvSpPr>
        <xdr:cNvPr id="427" name="楕円 426"/>
        <xdr:cNvSpPr/>
      </xdr:nvSpPr>
      <xdr:spPr>
        <a:xfrm>
          <a:off x="10426700" y="134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16186</xdr:rowOff>
    </xdr:from>
    <xdr:ext cx="469744" cy="259045"/>
    <xdr:sp macro="" textlink="">
      <xdr:nvSpPr>
        <xdr:cNvPr id="428" name="商工費該当値テキスト"/>
        <xdr:cNvSpPr txBox="1"/>
      </xdr:nvSpPr>
      <xdr:spPr>
        <a:xfrm>
          <a:off x="10528300" y="13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80518</xdr:rowOff>
    </xdr:from>
    <xdr:to>
      <xdr:col>50</xdr:col>
      <xdr:colOff>165100</xdr:colOff>
      <xdr:row>79</xdr:row>
      <xdr:rowOff>10668</xdr:rowOff>
    </xdr:to>
    <xdr:sp macro="" textlink="">
      <xdr:nvSpPr>
        <xdr:cNvPr id="429" name="楕円 428"/>
        <xdr:cNvSpPr/>
      </xdr:nvSpPr>
      <xdr:spPr>
        <a:xfrm>
          <a:off x="9588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1795</xdr:rowOff>
    </xdr:from>
    <xdr:ext cx="534377" cy="259045"/>
    <xdr:sp macro="" textlink="">
      <xdr:nvSpPr>
        <xdr:cNvPr id="430" name="テキスト ボックス 429"/>
        <xdr:cNvSpPr txBox="1"/>
      </xdr:nvSpPr>
      <xdr:spPr>
        <a:xfrm>
          <a:off x="9372111" y="135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66162</xdr:rowOff>
    </xdr:from>
    <xdr:to>
      <xdr:col>46</xdr:col>
      <xdr:colOff>38100</xdr:colOff>
      <xdr:row>78</xdr:row>
      <xdr:rowOff>167762</xdr:rowOff>
    </xdr:to>
    <xdr:sp macro="" textlink="">
      <xdr:nvSpPr>
        <xdr:cNvPr id="431" name="楕円 430"/>
        <xdr:cNvSpPr/>
      </xdr:nvSpPr>
      <xdr:spPr>
        <a:xfrm>
          <a:off x="8699500" y="134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158889</xdr:rowOff>
    </xdr:from>
    <xdr:ext cx="534377" cy="259045"/>
    <xdr:sp macro="" textlink="">
      <xdr:nvSpPr>
        <xdr:cNvPr id="432" name="テキスト ボックス 431"/>
        <xdr:cNvSpPr txBox="1"/>
      </xdr:nvSpPr>
      <xdr:spPr>
        <a:xfrm>
          <a:off x="8483111" y="135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17669</xdr:rowOff>
    </xdr:from>
    <xdr:to>
      <xdr:col>41</xdr:col>
      <xdr:colOff>101600</xdr:colOff>
      <xdr:row>78</xdr:row>
      <xdr:rowOff>119269</xdr:rowOff>
    </xdr:to>
    <xdr:sp macro="" textlink="">
      <xdr:nvSpPr>
        <xdr:cNvPr id="433" name="楕円 432"/>
        <xdr:cNvSpPr/>
      </xdr:nvSpPr>
      <xdr:spPr>
        <a:xfrm>
          <a:off x="7810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135796</xdr:rowOff>
    </xdr:from>
    <xdr:ext cx="534377" cy="259045"/>
    <xdr:sp macro="" textlink="">
      <xdr:nvSpPr>
        <xdr:cNvPr id="434" name="テキスト ボックス 433"/>
        <xdr:cNvSpPr txBox="1"/>
      </xdr:nvSpPr>
      <xdr:spPr>
        <a:xfrm>
          <a:off x="7594111" y="131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74323</xdr:rowOff>
    </xdr:from>
    <xdr:to>
      <xdr:col>36</xdr:col>
      <xdr:colOff>165100</xdr:colOff>
      <xdr:row>79</xdr:row>
      <xdr:rowOff>4473</xdr:rowOff>
    </xdr:to>
    <xdr:sp macro="" textlink="">
      <xdr:nvSpPr>
        <xdr:cNvPr id="435" name="楕円 434"/>
        <xdr:cNvSpPr/>
      </xdr:nvSpPr>
      <xdr:spPr>
        <a:xfrm>
          <a:off x="6921500" y="134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167050</xdr:rowOff>
    </xdr:from>
    <xdr:ext cx="534377" cy="259045"/>
    <xdr:sp macro="" textlink="">
      <xdr:nvSpPr>
        <xdr:cNvPr id="436" name="テキスト ボックス 435"/>
        <xdr:cNvSpPr txBox="1"/>
      </xdr:nvSpPr>
      <xdr:spPr>
        <a:xfrm>
          <a:off x="6705111" y="135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21589</xdr:rowOff>
    </xdr:from>
    <xdr:to>
      <xdr:col>55</xdr:col>
      <xdr:colOff>0</xdr:colOff>
      <xdr:row>96</xdr:row>
      <xdr:rowOff>159482</xdr:rowOff>
    </xdr:to>
    <xdr:cxnSp macro="">
      <xdr:nvCxnSpPr>
        <xdr:cNvPr id="465" name="直線コネクタ 464"/>
        <xdr:cNvCxnSpPr/>
      </xdr:nvCxnSpPr>
      <xdr:spPr>
        <a:xfrm>
          <a:off x="9639300" y="16480789"/>
          <a:ext cx="838200" cy="1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108305</xdr:rowOff>
    </xdr:from>
    <xdr:to>
      <xdr:col>50</xdr:col>
      <xdr:colOff>114300</xdr:colOff>
      <xdr:row>96</xdr:row>
      <xdr:rowOff>21589</xdr:rowOff>
    </xdr:to>
    <xdr:cxnSp macro="">
      <xdr:nvCxnSpPr>
        <xdr:cNvPr id="468" name="直線コネクタ 467"/>
        <xdr:cNvCxnSpPr/>
      </xdr:nvCxnSpPr>
      <xdr:spPr>
        <a:xfrm>
          <a:off x="8750300" y="16396055"/>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21202</xdr:rowOff>
    </xdr:from>
    <xdr:to>
      <xdr:col>45</xdr:col>
      <xdr:colOff>177800</xdr:colOff>
      <xdr:row>95</xdr:row>
      <xdr:rowOff>108305</xdr:rowOff>
    </xdr:to>
    <xdr:cxnSp macro="">
      <xdr:nvCxnSpPr>
        <xdr:cNvPr id="471" name="直線コネクタ 470"/>
        <xdr:cNvCxnSpPr/>
      </xdr:nvCxnSpPr>
      <xdr:spPr>
        <a:xfrm>
          <a:off x="7861300" y="16308952"/>
          <a:ext cx="889000" cy="8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60779</xdr:rowOff>
    </xdr:from>
    <xdr:to>
      <xdr:col>41</xdr:col>
      <xdr:colOff>50800</xdr:colOff>
      <xdr:row>95</xdr:row>
      <xdr:rowOff>21202</xdr:rowOff>
    </xdr:to>
    <xdr:cxnSp macro="">
      <xdr:nvCxnSpPr>
        <xdr:cNvPr id="474" name="直線コネクタ 473"/>
        <xdr:cNvCxnSpPr/>
      </xdr:nvCxnSpPr>
      <xdr:spPr>
        <a:xfrm>
          <a:off x="6972300" y="16177079"/>
          <a:ext cx="8890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18277</xdr:rowOff>
    </xdr:from>
    <xdr:ext cx="534377" cy="259045"/>
    <xdr:sp macro="" textlink="">
      <xdr:nvSpPr>
        <xdr:cNvPr id="478" name="テキスト ボックス 477"/>
        <xdr:cNvSpPr txBox="1"/>
      </xdr:nvSpPr>
      <xdr:spPr>
        <a:xfrm>
          <a:off x="6705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108682</xdr:rowOff>
    </xdr:from>
    <xdr:to>
      <xdr:col>55</xdr:col>
      <xdr:colOff>50800</xdr:colOff>
      <xdr:row>97</xdr:row>
      <xdr:rowOff>38832</xdr:rowOff>
    </xdr:to>
    <xdr:sp macro="" textlink="">
      <xdr:nvSpPr>
        <xdr:cNvPr id="484" name="楕円 483"/>
        <xdr:cNvSpPr/>
      </xdr:nvSpPr>
      <xdr:spPr>
        <a:xfrm>
          <a:off x="10426700" y="165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87109</xdr:rowOff>
    </xdr:from>
    <xdr:ext cx="534377" cy="259045"/>
    <xdr:sp macro="" textlink="">
      <xdr:nvSpPr>
        <xdr:cNvPr id="485" name="土木費該当値テキスト"/>
        <xdr:cNvSpPr txBox="1"/>
      </xdr:nvSpPr>
      <xdr:spPr>
        <a:xfrm>
          <a:off x="10528300" y="165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142239</xdr:rowOff>
    </xdr:from>
    <xdr:to>
      <xdr:col>50</xdr:col>
      <xdr:colOff>165100</xdr:colOff>
      <xdr:row>96</xdr:row>
      <xdr:rowOff>72389</xdr:rowOff>
    </xdr:to>
    <xdr:sp macro="" textlink="">
      <xdr:nvSpPr>
        <xdr:cNvPr id="486" name="楕円 485"/>
        <xdr:cNvSpPr/>
      </xdr:nvSpPr>
      <xdr:spPr>
        <a:xfrm>
          <a:off x="9588500" y="164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88916</xdr:rowOff>
    </xdr:from>
    <xdr:ext cx="534377" cy="259045"/>
    <xdr:sp macro="" textlink="">
      <xdr:nvSpPr>
        <xdr:cNvPr id="487" name="テキスト ボックス 486"/>
        <xdr:cNvSpPr txBox="1"/>
      </xdr:nvSpPr>
      <xdr:spPr>
        <a:xfrm>
          <a:off x="9372111" y="162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57505</xdr:rowOff>
    </xdr:from>
    <xdr:to>
      <xdr:col>46</xdr:col>
      <xdr:colOff>38100</xdr:colOff>
      <xdr:row>95</xdr:row>
      <xdr:rowOff>159105</xdr:rowOff>
    </xdr:to>
    <xdr:sp macro="" textlink="">
      <xdr:nvSpPr>
        <xdr:cNvPr id="488" name="楕円 487"/>
        <xdr:cNvSpPr/>
      </xdr:nvSpPr>
      <xdr:spPr>
        <a:xfrm>
          <a:off x="8699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4182</xdr:rowOff>
    </xdr:from>
    <xdr:ext cx="534377" cy="259045"/>
    <xdr:sp macro="" textlink="">
      <xdr:nvSpPr>
        <xdr:cNvPr id="489" name="テキスト ボックス 488"/>
        <xdr:cNvSpPr txBox="1"/>
      </xdr:nvSpPr>
      <xdr:spPr>
        <a:xfrm>
          <a:off x="8483111" y="16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141852</xdr:rowOff>
    </xdr:from>
    <xdr:to>
      <xdr:col>41</xdr:col>
      <xdr:colOff>101600</xdr:colOff>
      <xdr:row>95</xdr:row>
      <xdr:rowOff>72002</xdr:rowOff>
    </xdr:to>
    <xdr:sp macro="" textlink="">
      <xdr:nvSpPr>
        <xdr:cNvPr id="490" name="楕円 489"/>
        <xdr:cNvSpPr/>
      </xdr:nvSpPr>
      <xdr:spPr>
        <a:xfrm>
          <a:off x="7810500" y="162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88529</xdr:rowOff>
    </xdr:from>
    <xdr:ext cx="534377" cy="259045"/>
    <xdr:sp macro="" textlink="">
      <xdr:nvSpPr>
        <xdr:cNvPr id="491" name="テキスト ボックス 490"/>
        <xdr:cNvSpPr txBox="1"/>
      </xdr:nvSpPr>
      <xdr:spPr>
        <a:xfrm>
          <a:off x="7594111" y="160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9979</xdr:rowOff>
    </xdr:from>
    <xdr:to>
      <xdr:col>36</xdr:col>
      <xdr:colOff>165100</xdr:colOff>
      <xdr:row>94</xdr:row>
      <xdr:rowOff>111579</xdr:rowOff>
    </xdr:to>
    <xdr:sp macro="" textlink="">
      <xdr:nvSpPr>
        <xdr:cNvPr id="492" name="楕円 491"/>
        <xdr:cNvSpPr/>
      </xdr:nvSpPr>
      <xdr:spPr>
        <a:xfrm>
          <a:off x="6921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128106</xdr:rowOff>
    </xdr:from>
    <xdr:ext cx="599010" cy="259045"/>
    <xdr:sp macro="" textlink="">
      <xdr:nvSpPr>
        <xdr:cNvPr id="493" name="テキスト ボックス 492"/>
        <xdr:cNvSpPr txBox="1"/>
      </xdr:nvSpPr>
      <xdr:spPr>
        <a:xfrm>
          <a:off x="6672795"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73273</xdr:rowOff>
    </xdr:from>
    <xdr:to>
      <xdr:col>85</xdr:col>
      <xdr:colOff>127000</xdr:colOff>
      <xdr:row>36</xdr:row>
      <xdr:rowOff>98628</xdr:rowOff>
    </xdr:to>
    <xdr:cxnSp macro="">
      <xdr:nvCxnSpPr>
        <xdr:cNvPr id="522" name="直線コネクタ 521"/>
        <xdr:cNvCxnSpPr/>
      </xdr:nvCxnSpPr>
      <xdr:spPr>
        <a:xfrm>
          <a:off x="15481300" y="6245473"/>
          <a:ext cx="8382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72225</xdr:rowOff>
    </xdr:from>
    <xdr:to>
      <xdr:col>81</xdr:col>
      <xdr:colOff>50800</xdr:colOff>
      <xdr:row>36</xdr:row>
      <xdr:rowOff>73273</xdr:rowOff>
    </xdr:to>
    <xdr:cxnSp macro="">
      <xdr:nvCxnSpPr>
        <xdr:cNvPr id="525" name="直線コネクタ 524"/>
        <xdr:cNvCxnSpPr/>
      </xdr:nvCxnSpPr>
      <xdr:spPr>
        <a:xfrm>
          <a:off x="14592300" y="624442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72225</xdr:rowOff>
    </xdr:from>
    <xdr:to>
      <xdr:col>76</xdr:col>
      <xdr:colOff>114300</xdr:colOff>
      <xdr:row>36</xdr:row>
      <xdr:rowOff>147187</xdr:rowOff>
    </xdr:to>
    <xdr:cxnSp macro="">
      <xdr:nvCxnSpPr>
        <xdr:cNvPr id="528" name="直線コネクタ 527"/>
        <xdr:cNvCxnSpPr/>
      </xdr:nvCxnSpPr>
      <xdr:spPr>
        <a:xfrm flipV="1">
          <a:off x="13703300" y="6244425"/>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147187</xdr:rowOff>
    </xdr:from>
    <xdr:to>
      <xdr:col>71</xdr:col>
      <xdr:colOff>177800</xdr:colOff>
      <xdr:row>36</xdr:row>
      <xdr:rowOff>163589</xdr:rowOff>
    </xdr:to>
    <xdr:cxnSp macro="">
      <xdr:nvCxnSpPr>
        <xdr:cNvPr id="531" name="直線コネクタ 530"/>
        <xdr:cNvCxnSpPr/>
      </xdr:nvCxnSpPr>
      <xdr:spPr>
        <a:xfrm flipV="1">
          <a:off x="12814300" y="6319387"/>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47828</xdr:rowOff>
    </xdr:from>
    <xdr:to>
      <xdr:col>85</xdr:col>
      <xdr:colOff>177800</xdr:colOff>
      <xdr:row>36</xdr:row>
      <xdr:rowOff>149428</xdr:rowOff>
    </xdr:to>
    <xdr:sp macro="" textlink="">
      <xdr:nvSpPr>
        <xdr:cNvPr id="541" name="楕円 540"/>
        <xdr:cNvSpPr/>
      </xdr:nvSpPr>
      <xdr:spPr>
        <a:xfrm>
          <a:off x="162687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26255</xdr:rowOff>
    </xdr:from>
    <xdr:ext cx="534377" cy="259045"/>
    <xdr:sp macro="" textlink="">
      <xdr:nvSpPr>
        <xdr:cNvPr id="542" name="消防費該当値テキスト"/>
        <xdr:cNvSpPr txBox="1"/>
      </xdr:nvSpPr>
      <xdr:spPr>
        <a:xfrm>
          <a:off x="16370300" y="61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22473</xdr:rowOff>
    </xdr:from>
    <xdr:to>
      <xdr:col>81</xdr:col>
      <xdr:colOff>101600</xdr:colOff>
      <xdr:row>36</xdr:row>
      <xdr:rowOff>124073</xdr:rowOff>
    </xdr:to>
    <xdr:sp macro="" textlink="">
      <xdr:nvSpPr>
        <xdr:cNvPr id="543" name="楕円 542"/>
        <xdr:cNvSpPr/>
      </xdr:nvSpPr>
      <xdr:spPr>
        <a:xfrm>
          <a:off x="15430500" y="61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140600</xdr:rowOff>
    </xdr:from>
    <xdr:ext cx="534377" cy="259045"/>
    <xdr:sp macro="" textlink="">
      <xdr:nvSpPr>
        <xdr:cNvPr id="544" name="テキスト ボックス 543"/>
        <xdr:cNvSpPr txBox="1"/>
      </xdr:nvSpPr>
      <xdr:spPr>
        <a:xfrm>
          <a:off x="15214111" y="59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21425</xdr:rowOff>
    </xdr:from>
    <xdr:to>
      <xdr:col>76</xdr:col>
      <xdr:colOff>165100</xdr:colOff>
      <xdr:row>36</xdr:row>
      <xdr:rowOff>123025</xdr:rowOff>
    </xdr:to>
    <xdr:sp macro="" textlink="">
      <xdr:nvSpPr>
        <xdr:cNvPr id="545" name="楕円 544"/>
        <xdr:cNvSpPr/>
      </xdr:nvSpPr>
      <xdr:spPr>
        <a:xfrm>
          <a:off x="14541500" y="61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139552</xdr:rowOff>
    </xdr:from>
    <xdr:ext cx="534377" cy="259045"/>
    <xdr:sp macro="" textlink="">
      <xdr:nvSpPr>
        <xdr:cNvPr id="546" name="テキスト ボックス 545"/>
        <xdr:cNvSpPr txBox="1"/>
      </xdr:nvSpPr>
      <xdr:spPr>
        <a:xfrm>
          <a:off x="14325111" y="59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96387</xdr:rowOff>
    </xdr:from>
    <xdr:to>
      <xdr:col>72</xdr:col>
      <xdr:colOff>38100</xdr:colOff>
      <xdr:row>37</xdr:row>
      <xdr:rowOff>26537</xdr:rowOff>
    </xdr:to>
    <xdr:sp macro="" textlink="">
      <xdr:nvSpPr>
        <xdr:cNvPr id="547" name="楕円 546"/>
        <xdr:cNvSpPr/>
      </xdr:nvSpPr>
      <xdr:spPr>
        <a:xfrm>
          <a:off x="13652500" y="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17664</xdr:rowOff>
    </xdr:from>
    <xdr:ext cx="534377" cy="259045"/>
    <xdr:sp macro="" textlink="">
      <xdr:nvSpPr>
        <xdr:cNvPr id="548" name="テキスト ボックス 547"/>
        <xdr:cNvSpPr txBox="1"/>
      </xdr:nvSpPr>
      <xdr:spPr>
        <a:xfrm>
          <a:off x="13436111" y="63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112789</xdr:rowOff>
    </xdr:from>
    <xdr:to>
      <xdr:col>67</xdr:col>
      <xdr:colOff>101600</xdr:colOff>
      <xdr:row>37</xdr:row>
      <xdr:rowOff>42939</xdr:rowOff>
    </xdr:to>
    <xdr:sp macro="" textlink="">
      <xdr:nvSpPr>
        <xdr:cNvPr id="549" name="楕円 548"/>
        <xdr:cNvSpPr/>
      </xdr:nvSpPr>
      <xdr:spPr>
        <a:xfrm>
          <a:off x="12763500" y="62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34066</xdr:rowOff>
    </xdr:from>
    <xdr:ext cx="534377" cy="259045"/>
    <xdr:sp macro="" textlink="">
      <xdr:nvSpPr>
        <xdr:cNvPr id="550" name="テキスト ボックス 549"/>
        <xdr:cNvSpPr txBox="1"/>
      </xdr:nvSpPr>
      <xdr:spPr>
        <a:xfrm>
          <a:off x="12547111" y="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157988</xdr:rowOff>
    </xdr:from>
    <xdr:to>
      <xdr:col>85</xdr:col>
      <xdr:colOff>127000</xdr:colOff>
      <xdr:row>55</xdr:row>
      <xdr:rowOff>1717</xdr:rowOff>
    </xdr:to>
    <xdr:cxnSp macro="">
      <xdr:nvCxnSpPr>
        <xdr:cNvPr id="579" name="直線コネクタ 578"/>
        <xdr:cNvCxnSpPr/>
      </xdr:nvCxnSpPr>
      <xdr:spPr>
        <a:xfrm flipV="1">
          <a:off x="15481300" y="9416288"/>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42583</xdr:rowOff>
    </xdr:from>
    <xdr:to>
      <xdr:col>81</xdr:col>
      <xdr:colOff>50800</xdr:colOff>
      <xdr:row>55</xdr:row>
      <xdr:rowOff>1717</xdr:rowOff>
    </xdr:to>
    <xdr:cxnSp macro="">
      <xdr:nvCxnSpPr>
        <xdr:cNvPr id="582" name="直線コネクタ 581"/>
        <xdr:cNvCxnSpPr/>
      </xdr:nvCxnSpPr>
      <xdr:spPr>
        <a:xfrm>
          <a:off x="14592300" y="9129433"/>
          <a:ext cx="889000" cy="30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42583</xdr:rowOff>
    </xdr:from>
    <xdr:to>
      <xdr:col>76</xdr:col>
      <xdr:colOff>114300</xdr:colOff>
      <xdr:row>54</xdr:row>
      <xdr:rowOff>150368</xdr:rowOff>
    </xdr:to>
    <xdr:cxnSp macro="">
      <xdr:nvCxnSpPr>
        <xdr:cNvPr id="585" name="直線コネクタ 584"/>
        <xdr:cNvCxnSpPr/>
      </xdr:nvCxnSpPr>
      <xdr:spPr>
        <a:xfrm flipV="1">
          <a:off x="13703300" y="9129433"/>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150368</xdr:rowOff>
    </xdr:from>
    <xdr:to>
      <xdr:col>71</xdr:col>
      <xdr:colOff>177800</xdr:colOff>
      <xdr:row>55</xdr:row>
      <xdr:rowOff>159321</xdr:rowOff>
    </xdr:to>
    <xdr:cxnSp macro="">
      <xdr:nvCxnSpPr>
        <xdr:cNvPr id="588" name="直線コネクタ 587"/>
        <xdr:cNvCxnSpPr/>
      </xdr:nvCxnSpPr>
      <xdr:spPr>
        <a:xfrm flipV="1">
          <a:off x="12814300" y="9408668"/>
          <a:ext cx="8890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134360</xdr:rowOff>
    </xdr:from>
    <xdr:ext cx="534377" cy="259045"/>
    <xdr:sp macro="" textlink="">
      <xdr:nvSpPr>
        <xdr:cNvPr id="590" name="テキスト ボックス 589"/>
        <xdr:cNvSpPr txBox="1"/>
      </xdr:nvSpPr>
      <xdr:spPr>
        <a:xfrm>
          <a:off x="13436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107188</xdr:rowOff>
    </xdr:from>
    <xdr:to>
      <xdr:col>85</xdr:col>
      <xdr:colOff>177800</xdr:colOff>
      <xdr:row>55</xdr:row>
      <xdr:rowOff>37338</xdr:rowOff>
    </xdr:to>
    <xdr:sp macro="" textlink="">
      <xdr:nvSpPr>
        <xdr:cNvPr id="598" name="楕円 597"/>
        <xdr:cNvSpPr/>
      </xdr:nvSpPr>
      <xdr:spPr>
        <a:xfrm>
          <a:off x="16268700" y="93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130065</xdr:rowOff>
    </xdr:from>
    <xdr:ext cx="534377" cy="259045"/>
    <xdr:sp macro="" textlink="">
      <xdr:nvSpPr>
        <xdr:cNvPr id="599" name="教育費該当値テキスト"/>
        <xdr:cNvSpPr txBox="1"/>
      </xdr:nvSpPr>
      <xdr:spPr>
        <a:xfrm>
          <a:off x="16370300" y="92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122367</xdr:rowOff>
    </xdr:from>
    <xdr:to>
      <xdr:col>81</xdr:col>
      <xdr:colOff>101600</xdr:colOff>
      <xdr:row>55</xdr:row>
      <xdr:rowOff>52517</xdr:rowOff>
    </xdr:to>
    <xdr:sp macro="" textlink="">
      <xdr:nvSpPr>
        <xdr:cNvPr id="600" name="楕円 599"/>
        <xdr:cNvSpPr/>
      </xdr:nvSpPr>
      <xdr:spPr>
        <a:xfrm>
          <a:off x="15430500" y="9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69044</xdr:rowOff>
    </xdr:from>
    <xdr:ext cx="534377" cy="259045"/>
    <xdr:sp macro="" textlink="">
      <xdr:nvSpPr>
        <xdr:cNvPr id="601" name="テキスト ボックス 600"/>
        <xdr:cNvSpPr txBox="1"/>
      </xdr:nvSpPr>
      <xdr:spPr>
        <a:xfrm>
          <a:off x="15214111" y="91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163233</xdr:rowOff>
    </xdr:from>
    <xdr:to>
      <xdr:col>76</xdr:col>
      <xdr:colOff>165100</xdr:colOff>
      <xdr:row>53</xdr:row>
      <xdr:rowOff>93383</xdr:rowOff>
    </xdr:to>
    <xdr:sp macro="" textlink="">
      <xdr:nvSpPr>
        <xdr:cNvPr id="602" name="楕円 601"/>
        <xdr:cNvSpPr/>
      </xdr:nvSpPr>
      <xdr:spPr>
        <a:xfrm>
          <a:off x="145415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109910</xdr:rowOff>
    </xdr:from>
    <xdr:ext cx="599010" cy="259045"/>
    <xdr:sp macro="" textlink="">
      <xdr:nvSpPr>
        <xdr:cNvPr id="603" name="テキスト ボックス 602"/>
        <xdr:cNvSpPr txBox="1"/>
      </xdr:nvSpPr>
      <xdr:spPr>
        <a:xfrm>
          <a:off x="14292795" y="88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99568</xdr:rowOff>
    </xdr:from>
    <xdr:to>
      <xdr:col>72</xdr:col>
      <xdr:colOff>38100</xdr:colOff>
      <xdr:row>55</xdr:row>
      <xdr:rowOff>29718</xdr:rowOff>
    </xdr:to>
    <xdr:sp macro="" textlink="">
      <xdr:nvSpPr>
        <xdr:cNvPr id="604" name="楕円 603"/>
        <xdr:cNvSpPr/>
      </xdr:nvSpPr>
      <xdr:spPr>
        <a:xfrm>
          <a:off x="13652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46245</xdr:rowOff>
    </xdr:from>
    <xdr:ext cx="534377" cy="259045"/>
    <xdr:sp macro="" textlink="">
      <xdr:nvSpPr>
        <xdr:cNvPr id="605" name="テキスト ボックス 604"/>
        <xdr:cNvSpPr txBox="1"/>
      </xdr:nvSpPr>
      <xdr:spPr>
        <a:xfrm>
          <a:off x="13436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108521</xdr:rowOff>
    </xdr:from>
    <xdr:to>
      <xdr:col>67</xdr:col>
      <xdr:colOff>101600</xdr:colOff>
      <xdr:row>56</xdr:row>
      <xdr:rowOff>38671</xdr:rowOff>
    </xdr:to>
    <xdr:sp macro="" textlink="">
      <xdr:nvSpPr>
        <xdr:cNvPr id="606" name="楕円 605"/>
        <xdr:cNvSpPr/>
      </xdr:nvSpPr>
      <xdr:spPr>
        <a:xfrm>
          <a:off x="12763500" y="9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55198</xdr:rowOff>
    </xdr:from>
    <xdr:ext cx="534377" cy="259045"/>
    <xdr:sp macro="" textlink="">
      <xdr:nvSpPr>
        <xdr:cNvPr id="607" name="テキスト ボックス 606"/>
        <xdr:cNvSpPr txBox="1"/>
      </xdr:nvSpPr>
      <xdr:spPr>
        <a:xfrm>
          <a:off x="12547111" y="93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145732</xdr:rowOff>
    </xdr:from>
    <xdr:to>
      <xdr:col>85</xdr:col>
      <xdr:colOff>127000</xdr:colOff>
      <xdr:row>78</xdr:row>
      <xdr:rowOff>16244</xdr:rowOff>
    </xdr:to>
    <xdr:cxnSp macro="">
      <xdr:nvCxnSpPr>
        <xdr:cNvPr id="636" name="直線コネクタ 635"/>
        <xdr:cNvCxnSpPr/>
      </xdr:nvCxnSpPr>
      <xdr:spPr>
        <a:xfrm flipV="1">
          <a:off x="15481300" y="12661582"/>
          <a:ext cx="838200" cy="7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16244</xdr:rowOff>
    </xdr:from>
    <xdr:to>
      <xdr:col>81</xdr:col>
      <xdr:colOff>50800</xdr:colOff>
      <xdr:row>78</xdr:row>
      <xdr:rowOff>69481</xdr:rowOff>
    </xdr:to>
    <xdr:cxnSp macro="">
      <xdr:nvCxnSpPr>
        <xdr:cNvPr id="639" name="直線コネクタ 638"/>
        <xdr:cNvCxnSpPr/>
      </xdr:nvCxnSpPr>
      <xdr:spPr>
        <a:xfrm flipV="1">
          <a:off x="14592300" y="13389344"/>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156350</xdr:rowOff>
    </xdr:from>
    <xdr:to>
      <xdr:col>76</xdr:col>
      <xdr:colOff>114300</xdr:colOff>
      <xdr:row>78</xdr:row>
      <xdr:rowOff>69481</xdr:rowOff>
    </xdr:to>
    <xdr:cxnSp macro="">
      <xdr:nvCxnSpPr>
        <xdr:cNvPr id="642" name="直線コネクタ 641"/>
        <xdr:cNvCxnSpPr/>
      </xdr:nvCxnSpPr>
      <xdr:spPr>
        <a:xfrm>
          <a:off x="13703300" y="13358000"/>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155397</xdr:rowOff>
    </xdr:from>
    <xdr:to>
      <xdr:col>71</xdr:col>
      <xdr:colOff>177800</xdr:colOff>
      <xdr:row>77</xdr:row>
      <xdr:rowOff>156350</xdr:rowOff>
    </xdr:to>
    <xdr:cxnSp macro="">
      <xdr:nvCxnSpPr>
        <xdr:cNvPr id="645" name="直線コネクタ 644"/>
        <xdr:cNvCxnSpPr/>
      </xdr:nvCxnSpPr>
      <xdr:spPr>
        <a:xfrm>
          <a:off x="12814300" y="13014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29697</xdr:rowOff>
    </xdr:from>
    <xdr:ext cx="469744" cy="259045"/>
    <xdr:sp macro="" textlink="">
      <xdr:nvSpPr>
        <xdr:cNvPr id="649" name="テキスト ボックス 648"/>
        <xdr:cNvSpPr txBox="1"/>
      </xdr:nvSpPr>
      <xdr:spPr>
        <a:xfrm>
          <a:off x="12579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94932</xdr:rowOff>
    </xdr:from>
    <xdr:to>
      <xdr:col>85</xdr:col>
      <xdr:colOff>177800</xdr:colOff>
      <xdr:row>74</xdr:row>
      <xdr:rowOff>25082</xdr:rowOff>
    </xdr:to>
    <xdr:sp macro="" textlink="">
      <xdr:nvSpPr>
        <xdr:cNvPr id="655" name="楕円 654"/>
        <xdr:cNvSpPr/>
      </xdr:nvSpPr>
      <xdr:spPr>
        <a:xfrm>
          <a:off x="16268700" y="126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117809</xdr:rowOff>
    </xdr:from>
    <xdr:ext cx="534377" cy="259045"/>
    <xdr:sp macro="" textlink="">
      <xdr:nvSpPr>
        <xdr:cNvPr id="656" name="災害復旧費該当値テキスト"/>
        <xdr:cNvSpPr txBox="1"/>
      </xdr:nvSpPr>
      <xdr:spPr>
        <a:xfrm>
          <a:off x="16370300" y="124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136894</xdr:rowOff>
    </xdr:from>
    <xdr:to>
      <xdr:col>81</xdr:col>
      <xdr:colOff>101600</xdr:colOff>
      <xdr:row>78</xdr:row>
      <xdr:rowOff>67044</xdr:rowOff>
    </xdr:to>
    <xdr:sp macro="" textlink="">
      <xdr:nvSpPr>
        <xdr:cNvPr id="657" name="楕円 656"/>
        <xdr:cNvSpPr/>
      </xdr:nvSpPr>
      <xdr:spPr>
        <a:xfrm>
          <a:off x="15430500" y="133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83571</xdr:rowOff>
    </xdr:from>
    <xdr:ext cx="534377" cy="259045"/>
    <xdr:sp macro="" textlink="">
      <xdr:nvSpPr>
        <xdr:cNvPr id="658" name="テキスト ボックス 657"/>
        <xdr:cNvSpPr txBox="1"/>
      </xdr:nvSpPr>
      <xdr:spPr>
        <a:xfrm>
          <a:off x="15214111" y="1311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18681</xdr:rowOff>
    </xdr:from>
    <xdr:to>
      <xdr:col>76</xdr:col>
      <xdr:colOff>165100</xdr:colOff>
      <xdr:row>78</xdr:row>
      <xdr:rowOff>120281</xdr:rowOff>
    </xdr:to>
    <xdr:sp macro="" textlink="">
      <xdr:nvSpPr>
        <xdr:cNvPr id="659" name="楕円 658"/>
        <xdr:cNvSpPr/>
      </xdr:nvSpPr>
      <xdr:spPr>
        <a:xfrm>
          <a:off x="14541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136808</xdr:rowOff>
    </xdr:from>
    <xdr:ext cx="534377" cy="259045"/>
    <xdr:sp macro="" textlink="">
      <xdr:nvSpPr>
        <xdr:cNvPr id="660" name="テキスト ボックス 659"/>
        <xdr:cNvSpPr txBox="1"/>
      </xdr:nvSpPr>
      <xdr:spPr>
        <a:xfrm>
          <a:off x="14325111" y="131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105550</xdr:rowOff>
    </xdr:from>
    <xdr:to>
      <xdr:col>72</xdr:col>
      <xdr:colOff>38100</xdr:colOff>
      <xdr:row>78</xdr:row>
      <xdr:rowOff>35700</xdr:rowOff>
    </xdr:to>
    <xdr:sp macro="" textlink="">
      <xdr:nvSpPr>
        <xdr:cNvPr id="661" name="楕円 660"/>
        <xdr:cNvSpPr/>
      </xdr:nvSpPr>
      <xdr:spPr>
        <a:xfrm>
          <a:off x="13652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52227</xdr:rowOff>
    </xdr:from>
    <xdr:ext cx="534377" cy="259045"/>
    <xdr:sp macro="" textlink="">
      <xdr:nvSpPr>
        <xdr:cNvPr id="662" name="テキスト ボックス 661"/>
        <xdr:cNvSpPr txBox="1"/>
      </xdr:nvSpPr>
      <xdr:spPr>
        <a:xfrm>
          <a:off x="13436111" y="13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104597</xdr:rowOff>
    </xdr:from>
    <xdr:to>
      <xdr:col>67</xdr:col>
      <xdr:colOff>101600</xdr:colOff>
      <xdr:row>76</xdr:row>
      <xdr:rowOff>34748</xdr:rowOff>
    </xdr:to>
    <xdr:sp macro="" textlink="">
      <xdr:nvSpPr>
        <xdr:cNvPr id="663" name="楕円 662"/>
        <xdr:cNvSpPr/>
      </xdr:nvSpPr>
      <xdr:spPr>
        <a:xfrm>
          <a:off x="12763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51274</xdr:rowOff>
    </xdr:from>
    <xdr:ext cx="534377" cy="259045"/>
    <xdr:sp macro="" textlink="">
      <xdr:nvSpPr>
        <xdr:cNvPr id="664" name="テキスト ボックス 663"/>
        <xdr:cNvSpPr txBox="1"/>
      </xdr:nvSpPr>
      <xdr:spPr>
        <a:xfrm>
          <a:off x="12547111" y="127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103116</xdr:rowOff>
    </xdr:from>
    <xdr:to>
      <xdr:col>85</xdr:col>
      <xdr:colOff>127000</xdr:colOff>
      <xdr:row>96</xdr:row>
      <xdr:rowOff>115289</xdr:rowOff>
    </xdr:to>
    <xdr:cxnSp macro="">
      <xdr:nvCxnSpPr>
        <xdr:cNvPr id="693" name="直線コネクタ 692"/>
        <xdr:cNvCxnSpPr/>
      </xdr:nvCxnSpPr>
      <xdr:spPr>
        <a:xfrm flipV="1">
          <a:off x="15481300" y="16562316"/>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115289</xdr:rowOff>
    </xdr:from>
    <xdr:to>
      <xdr:col>81</xdr:col>
      <xdr:colOff>50800</xdr:colOff>
      <xdr:row>96</xdr:row>
      <xdr:rowOff>139064</xdr:rowOff>
    </xdr:to>
    <xdr:cxnSp macro="">
      <xdr:nvCxnSpPr>
        <xdr:cNvPr id="696" name="直線コネクタ 695"/>
        <xdr:cNvCxnSpPr/>
      </xdr:nvCxnSpPr>
      <xdr:spPr>
        <a:xfrm flipV="1">
          <a:off x="14592300" y="1657448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139064</xdr:rowOff>
    </xdr:from>
    <xdr:to>
      <xdr:col>76</xdr:col>
      <xdr:colOff>114300</xdr:colOff>
      <xdr:row>96</xdr:row>
      <xdr:rowOff>139133</xdr:rowOff>
    </xdr:to>
    <xdr:cxnSp macro="">
      <xdr:nvCxnSpPr>
        <xdr:cNvPr id="699" name="直線コネクタ 698"/>
        <xdr:cNvCxnSpPr/>
      </xdr:nvCxnSpPr>
      <xdr:spPr>
        <a:xfrm flipV="1">
          <a:off x="13703300" y="1659826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139133</xdr:rowOff>
    </xdr:from>
    <xdr:to>
      <xdr:col>71</xdr:col>
      <xdr:colOff>177800</xdr:colOff>
      <xdr:row>96</xdr:row>
      <xdr:rowOff>148836</xdr:rowOff>
    </xdr:to>
    <xdr:cxnSp macro="">
      <xdr:nvCxnSpPr>
        <xdr:cNvPr id="702" name="直線コネクタ 701"/>
        <xdr:cNvCxnSpPr/>
      </xdr:nvCxnSpPr>
      <xdr:spPr>
        <a:xfrm flipV="1">
          <a:off x="12814300" y="1659833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52316</xdr:rowOff>
    </xdr:from>
    <xdr:to>
      <xdr:col>85</xdr:col>
      <xdr:colOff>177800</xdr:colOff>
      <xdr:row>96</xdr:row>
      <xdr:rowOff>153916</xdr:rowOff>
    </xdr:to>
    <xdr:sp macro="" textlink="">
      <xdr:nvSpPr>
        <xdr:cNvPr id="712" name="楕円 711"/>
        <xdr:cNvSpPr/>
      </xdr:nvSpPr>
      <xdr:spPr>
        <a:xfrm>
          <a:off x="16268700" y="165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75193</xdr:rowOff>
    </xdr:from>
    <xdr:ext cx="599010" cy="259045"/>
    <xdr:sp macro="" textlink="">
      <xdr:nvSpPr>
        <xdr:cNvPr id="713" name="公債費該当値テキスト"/>
        <xdr:cNvSpPr txBox="1"/>
      </xdr:nvSpPr>
      <xdr:spPr>
        <a:xfrm>
          <a:off x="16370300" y="163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64489</xdr:rowOff>
    </xdr:from>
    <xdr:to>
      <xdr:col>81</xdr:col>
      <xdr:colOff>101600</xdr:colOff>
      <xdr:row>96</xdr:row>
      <xdr:rowOff>166089</xdr:rowOff>
    </xdr:to>
    <xdr:sp macro="" textlink="">
      <xdr:nvSpPr>
        <xdr:cNvPr id="714" name="楕円 713"/>
        <xdr:cNvSpPr/>
      </xdr:nvSpPr>
      <xdr:spPr>
        <a:xfrm>
          <a:off x="15430500" y="165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11166</xdr:rowOff>
    </xdr:from>
    <xdr:ext cx="599010" cy="259045"/>
    <xdr:sp macro="" textlink="">
      <xdr:nvSpPr>
        <xdr:cNvPr id="715" name="テキスト ボックス 714"/>
        <xdr:cNvSpPr txBox="1"/>
      </xdr:nvSpPr>
      <xdr:spPr>
        <a:xfrm>
          <a:off x="15181795" y="1629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88264</xdr:rowOff>
    </xdr:from>
    <xdr:to>
      <xdr:col>76</xdr:col>
      <xdr:colOff>165100</xdr:colOff>
      <xdr:row>97</xdr:row>
      <xdr:rowOff>18414</xdr:rowOff>
    </xdr:to>
    <xdr:sp macro="" textlink="">
      <xdr:nvSpPr>
        <xdr:cNvPr id="716" name="楕円 715"/>
        <xdr:cNvSpPr/>
      </xdr:nvSpPr>
      <xdr:spPr>
        <a:xfrm>
          <a:off x="14541500" y="165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34941</xdr:rowOff>
    </xdr:from>
    <xdr:ext cx="599010" cy="259045"/>
    <xdr:sp macro="" textlink="">
      <xdr:nvSpPr>
        <xdr:cNvPr id="717" name="テキスト ボックス 716"/>
        <xdr:cNvSpPr txBox="1"/>
      </xdr:nvSpPr>
      <xdr:spPr>
        <a:xfrm>
          <a:off x="14292795" y="1632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88333</xdr:rowOff>
    </xdr:from>
    <xdr:to>
      <xdr:col>72</xdr:col>
      <xdr:colOff>38100</xdr:colOff>
      <xdr:row>97</xdr:row>
      <xdr:rowOff>18483</xdr:rowOff>
    </xdr:to>
    <xdr:sp macro="" textlink="">
      <xdr:nvSpPr>
        <xdr:cNvPr id="718" name="楕円 717"/>
        <xdr:cNvSpPr/>
      </xdr:nvSpPr>
      <xdr:spPr>
        <a:xfrm>
          <a:off x="13652500" y="165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35010</xdr:rowOff>
    </xdr:from>
    <xdr:ext cx="599010" cy="259045"/>
    <xdr:sp macro="" textlink="">
      <xdr:nvSpPr>
        <xdr:cNvPr id="719" name="テキスト ボックス 718"/>
        <xdr:cNvSpPr txBox="1"/>
      </xdr:nvSpPr>
      <xdr:spPr>
        <a:xfrm>
          <a:off x="13403795" y="163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98036</xdr:rowOff>
    </xdr:from>
    <xdr:to>
      <xdr:col>67</xdr:col>
      <xdr:colOff>101600</xdr:colOff>
      <xdr:row>97</xdr:row>
      <xdr:rowOff>28186</xdr:rowOff>
    </xdr:to>
    <xdr:sp macro="" textlink="">
      <xdr:nvSpPr>
        <xdr:cNvPr id="720" name="楕円 719"/>
        <xdr:cNvSpPr/>
      </xdr:nvSpPr>
      <xdr:spPr>
        <a:xfrm>
          <a:off x="12763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44713</xdr:rowOff>
    </xdr:from>
    <xdr:ext cx="599010" cy="259045"/>
    <xdr:sp macro="" textlink="">
      <xdr:nvSpPr>
        <xdr:cNvPr id="721" name="テキスト ボックス 720"/>
        <xdr:cNvSpPr txBox="1"/>
      </xdr:nvSpPr>
      <xdr:spPr>
        <a:xfrm>
          <a:off x="12514795" y="163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平成３０年７月豪雨により、</a:t>
          </a: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類似団体と比較し非常に高</a:t>
          </a:r>
          <a:r>
            <a:rPr kumimoji="1" lang="ja-JP" altLang="en-US" sz="1100">
              <a:solidFill>
                <a:schemeClr val="dk1"/>
              </a:solidFill>
              <a:effectLst/>
              <a:latin typeface="+mn-lt"/>
              <a:ea typeface="+mn-ea"/>
              <a:cs typeface="+mn-cs"/>
            </a:rPr>
            <a:t>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民生費については、養護老人ホーム統合改築事業、こども園施設整備事業により前年度と比較すると、約３３％増加した。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また衛生費も、災害関連廃棄物処理事業による増加のため前年度と比較すると、約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％の増加となった。</a:t>
          </a:r>
          <a:endParaRPr kumimoji="1" lang="en-US" altLang="ja-JP"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本市の財政状況は市税等の自主財源に乏しく、地方交付税をはじめとする依存財源に頼らざるを得ない状況である。そのため、財政調整基金の確保、実質収支額の改善に努め、健全な財政運営に努め</a:t>
          </a:r>
          <a:r>
            <a:rPr kumimoji="1" lang="ja-JP" altLang="en-US" sz="1100" b="0" i="0" baseline="0">
              <a:solidFill>
                <a:schemeClr val="dk1"/>
              </a:solidFill>
              <a:effectLst/>
              <a:latin typeface="+mn-lt"/>
              <a:ea typeface="+mn-ea"/>
              <a:cs typeface="+mn-cs"/>
            </a:rPr>
            <a:t>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特に財政調整基金については、決算剰余金を中心に積み立てるとともに、取り崩しについては大規模な災害対応など、最低限の範囲に努め</a:t>
          </a:r>
          <a:r>
            <a:rPr kumimoji="1" lang="ja-JP" altLang="en-US" sz="1100" b="0" i="0" baseline="0">
              <a:solidFill>
                <a:schemeClr val="dk1"/>
              </a:solidFill>
              <a:effectLst/>
              <a:latin typeface="+mn-lt"/>
              <a:ea typeface="+mn-ea"/>
              <a:cs typeface="+mn-cs"/>
            </a:rPr>
            <a:t>ている中ではあったが、平成３０年７月豪雨により、大幅な財政調整基金の取崩しをせざるをえなかったため、実質単年度収支は大きく減少した。</a:t>
          </a:r>
          <a:endParaRPr kumimoji="1"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高梁市住宅新築資金等貸付事業特別会計の赤字については、収納体制の強化をより一層行う必要がある。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一般会計については、普通交付税の合併特例措置の段階的縮減の影響により一般財源が減少することを踏まえ、財政運営適正化計画に基づき、持続可能な財政運営を引き続き行う。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地方債の元利償還金については、公債費負担適正化計画の実施により年々減少傾向にあったが、</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は大型公共事業の償還等により増加し、</a:t>
          </a:r>
          <a:r>
            <a:rPr kumimoji="1" lang="ja-JP" altLang="en-US" sz="1100" b="0" i="0" baseline="0">
              <a:solidFill>
                <a:schemeClr val="dk1"/>
              </a:solidFill>
              <a:effectLst/>
              <a:latin typeface="+mn-lt"/>
              <a:ea typeface="+mn-ea"/>
              <a:cs typeface="+mn-cs"/>
            </a:rPr>
            <a:t>加えて平成３０年７月豪雨の影響もあり、今後は</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傾向となる</a:t>
          </a:r>
          <a:r>
            <a:rPr kumimoji="1" lang="ja-JP" altLang="ja-JP" sz="1100" b="0" i="0" baseline="0">
              <a:solidFill>
                <a:schemeClr val="dk1"/>
              </a:solidFill>
              <a:effectLst/>
              <a:latin typeface="+mn-lt"/>
              <a:ea typeface="+mn-ea"/>
              <a:cs typeface="+mn-cs"/>
            </a:rPr>
            <a:t>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公営企業の元利償還金に対する繰入金については、各会計減となり</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該当なし</a:t>
          </a:r>
          <a:endParaRPr kumimoji="1" lang="en-US" altLang="ja-JP"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今年度の将来負担額は、</a:t>
          </a:r>
          <a:r>
            <a:rPr kumimoji="1" lang="ja-JP" altLang="en-US" sz="1100" b="0" i="0" baseline="0">
              <a:solidFill>
                <a:schemeClr val="dk1"/>
              </a:solidFill>
              <a:effectLst/>
              <a:latin typeface="+mn-lt"/>
              <a:ea typeface="+mn-ea"/>
              <a:cs typeface="+mn-cs"/>
            </a:rPr>
            <a:t>公営企業債等繰入見込額は昨年度に比べ約４．５億の減額となったが、大型事業の実施、平成３０年７月豪雨に係る災害復旧事業の実施等により地方債の現在高が約１３．４億円増加した</a:t>
          </a:r>
          <a:r>
            <a:rPr kumimoji="1" lang="ja-JP" altLang="ja-JP" sz="1100" b="0" i="0" baseline="0">
              <a:solidFill>
                <a:schemeClr val="dk1"/>
              </a:solidFill>
              <a:effectLst/>
              <a:latin typeface="+mn-lt"/>
              <a:ea typeface="+mn-ea"/>
              <a:cs typeface="+mn-cs"/>
            </a:rPr>
            <a:t>ことから、将来負担比率の分子は昨年度に比べ約５</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a:effectLst/>
          </a:endParaRPr>
        </a:p>
        <a:p>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近年</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大型事業</a:t>
          </a:r>
          <a:r>
            <a:rPr kumimoji="1" lang="ja-JP" altLang="en-US" sz="1100" b="0" i="0" baseline="0">
              <a:solidFill>
                <a:schemeClr val="dk1"/>
              </a:solidFill>
              <a:effectLst/>
              <a:latin typeface="+mn-lt"/>
              <a:ea typeface="+mn-ea"/>
              <a:cs typeface="+mn-cs"/>
            </a:rPr>
            <a:t>、災害復旧事業の</a:t>
          </a:r>
          <a:r>
            <a:rPr kumimoji="1" lang="ja-JP" altLang="ja-JP" sz="1100" b="0" i="0" baseline="0">
              <a:solidFill>
                <a:schemeClr val="dk1"/>
              </a:solidFill>
              <a:effectLst/>
              <a:latin typeface="+mn-lt"/>
              <a:ea typeface="+mn-ea"/>
              <a:cs typeface="+mn-cs"/>
            </a:rPr>
            <a:t>償還が集中する期間であり、公債残高の増、基金の取り崩しとも計画されている。今後も引き続き、財政運営適正化計画を基に健全な財政運営に努める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各基金において目的に応じた事業に充当したため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各基金において目的に応じた事業を推進していくとともに、基金を統合し、有効な財源として活用していく。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地域振興基金：住民による自主的、主体的なまちづくり活動事業等の推進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文化振興基金：文化芸術活動及び歴史文化の保護、保存と活用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開発事業基金：大規模事業の実施による財源確保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たかはし子ども未来ゆめ基金：子どもを安心して産み、育てることのできる環境づくりの推進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各基金において目的に応じた事業に充当したため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各基金において目的に応じた事業を推進していくとともに、基金を統合し、有効な財源として活用していく。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平成３０年７月豪雨に係る災害復旧事業により取崩額が大幅に増額となったため。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決算余剰金を積み立てるとともに、取り崩しについては大規模な災害対応など、最低限の範囲に努めていく。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近年の大型事業、平成３０年７月豪雨に係る災害復旧事業等の償還に備えた積み増し。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財政運営適正化計画に基づき、計画的な新規起債発行に努める。また、繰上償還の財源として保持していく。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主な要因としては、市庁舎の建替や図書館の複合化によるものと考えられる。しかしながら、本市の固定資産のうち、大部分を占めている市道の有形固定資産減価償却率は</a:t>
          </a:r>
          <a:r>
            <a:rPr kumimoji="1" lang="en-US" altLang="ja-JP" sz="1100">
              <a:latin typeface="ＭＳ Ｐゴシック" panose="020B0600070205080204" pitchFamily="50" charset="-128"/>
              <a:ea typeface="ＭＳ Ｐゴシック" panose="020B0600070205080204" pitchFamily="50" charset="-128"/>
            </a:rPr>
            <a:t>51.0</a:t>
          </a:r>
          <a:r>
            <a:rPr kumimoji="1" lang="ja-JP" altLang="en-US" sz="1100">
              <a:latin typeface="ＭＳ Ｐゴシック" panose="020B0600070205080204" pitchFamily="50" charset="-128"/>
              <a:ea typeface="ＭＳ Ｐゴシック" panose="020B0600070205080204" pitchFamily="50" charset="-128"/>
            </a:rPr>
            <a:t>％、次いで大きな割合を占めている建物は</a:t>
          </a:r>
          <a:r>
            <a:rPr kumimoji="1" lang="en-US" altLang="ja-JP" sz="1100">
              <a:latin typeface="ＭＳ Ｐゴシック" panose="020B0600070205080204" pitchFamily="50" charset="-128"/>
              <a:ea typeface="ＭＳ Ｐゴシック" panose="020B0600070205080204" pitchFamily="50" charset="-128"/>
            </a:rPr>
            <a:t>62.2</a:t>
          </a:r>
          <a:r>
            <a:rPr kumimoji="1" lang="ja-JP" altLang="en-US" sz="1100">
              <a:latin typeface="ＭＳ Ｐゴシック" panose="020B0600070205080204" pitchFamily="50" charset="-128"/>
              <a:ea typeface="ＭＳ Ｐゴシック" panose="020B0600070205080204" pitchFamily="50" charset="-128"/>
            </a:rPr>
            <a:t>％となっており、老朽化が進んでいる。今後、公共施設等総合管理計画に基づき、老朽化対策に積極的に取り組んでいく。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10372</xdr:rowOff>
    </xdr:from>
    <xdr:to>
      <xdr:col>15</xdr:col>
      <xdr:colOff>187325</xdr:colOff>
      <xdr:row>31</xdr:row>
      <xdr:rowOff>111972</xdr:rowOff>
    </xdr:to>
    <xdr:sp macro="" textlink="">
      <xdr:nvSpPr>
        <xdr:cNvPr id="79" name="楕円 78"/>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1"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2"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83"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債務償還比率は昨年度と比較して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減少しているものの、類似団体平均を上回っている。主な要因としては、市庁舎や複合施設の建設など、近年大型事業が続いており、地方債の発行が平均と比較して大きくなっていることが考えられる。また、次年度以降も大型事業が続いており、さらに増加する見込みである。今後、財政運営適正化計画に基づき、計画的な発行を遵守する必要があ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19"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46524</xdr:rowOff>
    </xdr:from>
    <xdr:to>
      <xdr:col>76</xdr:col>
      <xdr:colOff>73025</xdr:colOff>
      <xdr:row>30</xdr:row>
      <xdr:rowOff>148124</xdr:rowOff>
    </xdr:to>
    <xdr:sp macro="" textlink="">
      <xdr:nvSpPr>
        <xdr:cNvPr id="127" name="楕円 126"/>
        <xdr:cNvSpPr/>
      </xdr:nvSpPr>
      <xdr:spPr>
        <a:xfrm>
          <a:off x="14744700" y="59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69401</xdr:rowOff>
    </xdr:from>
    <xdr:ext cx="469744" cy="259045"/>
    <xdr:sp macro="" textlink="">
      <xdr:nvSpPr>
        <xdr:cNvPr id="128" name="債務償還比率該当値テキスト"/>
        <xdr:cNvSpPr txBox="1"/>
      </xdr:nvSpPr>
      <xdr:spPr>
        <a:xfrm>
          <a:off x="14846300" y="581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42104</xdr:rowOff>
    </xdr:from>
    <xdr:to>
      <xdr:col>72</xdr:col>
      <xdr:colOff>123825</xdr:colOff>
      <xdr:row>30</xdr:row>
      <xdr:rowOff>143704</xdr:rowOff>
    </xdr:to>
    <xdr:sp macro="" textlink="">
      <xdr:nvSpPr>
        <xdr:cNvPr id="129" name="楕円 128"/>
        <xdr:cNvSpPr/>
      </xdr:nvSpPr>
      <xdr:spPr>
        <a:xfrm>
          <a:off x="14033500" y="59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92904</xdr:rowOff>
    </xdr:from>
    <xdr:to>
      <xdr:col>76</xdr:col>
      <xdr:colOff>22225</xdr:colOff>
      <xdr:row>30</xdr:row>
      <xdr:rowOff>97324</xdr:rowOff>
    </xdr:to>
    <xdr:cxnSp macro="">
      <xdr:nvCxnSpPr>
        <xdr:cNvPr id="130" name="直線コネクタ 129"/>
        <xdr:cNvCxnSpPr/>
      </xdr:nvCxnSpPr>
      <xdr:spPr>
        <a:xfrm>
          <a:off x="14084300" y="6007929"/>
          <a:ext cx="711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1"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160231</xdr:rowOff>
    </xdr:from>
    <xdr:ext cx="469744" cy="259045"/>
    <xdr:sp macro="" textlink="">
      <xdr:nvSpPr>
        <xdr:cNvPr id="132" name="n_1mainValue債務償還比率"/>
        <xdr:cNvSpPr txBox="1"/>
      </xdr:nvSpPr>
      <xdr:spPr>
        <a:xfrm>
          <a:off x="13836727" y="57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66222</xdr:rowOff>
    </xdr:from>
    <xdr:to>
      <xdr:col>15</xdr:col>
      <xdr:colOff>101600</xdr:colOff>
      <xdr:row>37</xdr:row>
      <xdr:rowOff>167822</xdr:rowOff>
    </xdr:to>
    <xdr:sp macro="" textlink="">
      <xdr:nvSpPr>
        <xdr:cNvPr id="72" name="楕円 71"/>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4"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75"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76" name="n_2mainValue【道路】&#10;有形固定資産減価償却率"/>
        <xdr:cNvSpPr txBox="1"/>
      </xdr:nvSpPr>
      <xdr:spPr>
        <a:xfrm>
          <a:off x="2705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09" name="フローチャート: 判断 108"/>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170161</xdr:rowOff>
    </xdr:from>
    <xdr:to>
      <xdr:col>46</xdr:col>
      <xdr:colOff>38100</xdr:colOff>
      <xdr:row>37</xdr:row>
      <xdr:rowOff>100311</xdr:rowOff>
    </xdr:to>
    <xdr:sp macro="" textlink="">
      <xdr:nvSpPr>
        <xdr:cNvPr id="115" name="楕円 114"/>
        <xdr:cNvSpPr/>
      </xdr:nvSpPr>
      <xdr:spPr>
        <a:xfrm>
          <a:off x="8699500" y="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17"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1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116838</xdr:rowOff>
    </xdr:from>
    <xdr:ext cx="534377" cy="259045"/>
    <xdr:sp macro="" textlink="">
      <xdr:nvSpPr>
        <xdr:cNvPr id="119" name="n_2mainValue【道路】&#10;一人当たり延長"/>
        <xdr:cNvSpPr txBox="1"/>
      </xdr:nvSpPr>
      <xdr:spPr>
        <a:xfrm>
          <a:off x="8483111" y="6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45" name="直線コネクタ 144"/>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8"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9" name="直線コネクタ 148"/>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2" name="フローチャート: 判断 151"/>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3" name="フローチャート: 判断 152"/>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54" name="フローチャート: 判断 153"/>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84727</xdr:rowOff>
    </xdr:from>
    <xdr:to>
      <xdr:col>15</xdr:col>
      <xdr:colOff>101600</xdr:colOff>
      <xdr:row>60</xdr:row>
      <xdr:rowOff>14877</xdr:rowOff>
    </xdr:to>
    <xdr:sp macro="" textlink="">
      <xdr:nvSpPr>
        <xdr:cNvPr id="160" name="楕円 159"/>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61"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62"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63"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6004</xdr:rowOff>
    </xdr:from>
    <xdr:ext cx="405111" cy="259045"/>
    <xdr:sp macro="" textlink="">
      <xdr:nvSpPr>
        <xdr:cNvPr id="164" name="n_2mainValue【橋りょう・トンネル】&#10;有形固定資産減価償却率"/>
        <xdr:cNvSpPr txBox="1"/>
      </xdr:nvSpPr>
      <xdr:spPr>
        <a:xfrm>
          <a:off x="2705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86" name="直線コネクタ 185"/>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87"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88" name="直線コネクタ 187"/>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89"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0" name="直線コネクタ 189"/>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191"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192" name="フローチャート: 判断 191"/>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193" name="フローチャート: 判断 192"/>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194" name="フローチャート: 判断 193"/>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195" name="フローチャート: 判断 194"/>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11973</xdr:rowOff>
    </xdr:from>
    <xdr:to>
      <xdr:col>46</xdr:col>
      <xdr:colOff>38100</xdr:colOff>
      <xdr:row>61</xdr:row>
      <xdr:rowOff>113573</xdr:rowOff>
    </xdr:to>
    <xdr:sp macro="" textlink="">
      <xdr:nvSpPr>
        <xdr:cNvPr id="201" name="楕円 200"/>
        <xdr:cNvSpPr/>
      </xdr:nvSpPr>
      <xdr:spPr>
        <a:xfrm>
          <a:off x="8699500" y="104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02"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03"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04"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130100</xdr:rowOff>
    </xdr:from>
    <xdr:ext cx="599010" cy="259045"/>
    <xdr:sp macro="" textlink="">
      <xdr:nvSpPr>
        <xdr:cNvPr id="205" name="n_2mainValue【橋りょう・トンネル】&#10;一人当たり有形固定資産（償却資産）額"/>
        <xdr:cNvSpPr txBox="1"/>
      </xdr:nvSpPr>
      <xdr:spPr>
        <a:xfrm>
          <a:off x="8450795" y="102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30" name="直線コネクタ 22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3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32" name="直線コネクタ 23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4" name="直線コネクタ 23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3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36" name="フローチャート: 判断 23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37" name="フローチャート: 判断 23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8" name="フローチャート: 判断 23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39" name="フローチャート: 判断 238"/>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44450</xdr:rowOff>
    </xdr:from>
    <xdr:to>
      <xdr:col>15</xdr:col>
      <xdr:colOff>101600</xdr:colOff>
      <xdr:row>81</xdr:row>
      <xdr:rowOff>146050</xdr:rowOff>
    </xdr:to>
    <xdr:sp macro="" textlink="">
      <xdr:nvSpPr>
        <xdr:cNvPr id="245" name="楕円 244"/>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6"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47"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48"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49" name="n_2main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1" name="テキスト ボックス 27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75" name="直線コネクタ 27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7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77" name="直線コネクタ 27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7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79" name="直線コネクタ 27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8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81" name="フローチャート: 判断 28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82" name="フローチャート: 判断 28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83" name="フローチャート: 判断 28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284" name="フローチャート: 判断 28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133930</xdr:rowOff>
    </xdr:from>
    <xdr:to>
      <xdr:col>46</xdr:col>
      <xdr:colOff>38100</xdr:colOff>
      <xdr:row>85</xdr:row>
      <xdr:rowOff>64080</xdr:rowOff>
    </xdr:to>
    <xdr:sp macro="" textlink="">
      <xdr:nvSpPr>
        <xdr:cNvPr id="290" name="楕円 289"/>
        <xdr:cNvSpPr/>
      </xdr:nvSpPr>
      <xdr:spPr>
        <a:xfrm>
          <a:off x="8699500" y="14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91"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92"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293"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80607</xdr:rowOff>
    </xdr:from>
    <xdr:ext cx="469744" cy="259045"/>
    <xdr:sp macro="" textlink="">
      <xdr:nvSpPr>
        <xdr:cNvPr id="294" name="n_2mainValue【公営住宅】&#10;一人当たり面積"/>
        <xdr:cNvSpPr txBox="1"/>
      </xdr:nvSpPr>
      <xdr:spPr>
        <a:xfrm>
          <a:off x="8515427" y="1431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36" name="直線コネクタ 33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3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38" name="直線コネクタ 33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4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42" name="フローチャート: 判断 34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3" name="フローチャート: 判断 34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44" name="フローチャート: 判断 34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45" name="フローチャート: 判断 344"/>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10704</xdr:rowOff>
    </xdr:from>
    <xdr:to>
      <xdr:col>76</xdr:col>
      <xdr:colOff>165100</xdr:colOff>
      <xdr:row>35</xdr:row>
      <xdr:rowOff>112304</xdr:rowOff>
    </xdr:to>
    <xdr:sp macro="" textlink="">
      <xdr:nvSpPr>
        <xdr:cNvPr id="351" name="楕円 350"/>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5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5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54"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355"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77" name="直線コネクタ 376"/>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9" name="直線コネクタ 37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80"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81" name="直線コネクタ 380"/>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82"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83" name="フローチャート: 判断 382"/>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84" name="フローチャート: 判断 38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386" name="フローチャート: 判断 385"/>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59690</xdr:rowOff>
    </xdr:from>
    <xdr:to>
      <xdr:col>107</xdr:col>
      <xdr:colOff>101600</xdr:colOff>
      <xdr:row>38</xdr:row>
      <xdr:rowOff>161290</xdr:rowOff>
    </xdr:to>
    <xdr:sp macro="" textlink="">
      <xdr:nvSpPr>
        <xdr:cNvPr id="392" name="楕円 391"/>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39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39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395"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6367</xdr:rowOff>
    </xdr:from>
    <xdr:ext cx="469744" cy="259045"/>
    <xdr:sp macro="" textlink="">
      <xdr:nvSpPr>
        <xdr:cNvPr id="396" name="n_2mainValue【認定こども園・幼稚園・保育所】&#10;一人当たり面積"/>
        <xdr:cNvSpPr txBox="1"/>
      </xdr:nvSpPr>
      <xdr:spPr>
        <a:xfrm>
          <a:off x="20199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21" name="直線コネクタ 42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2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23" name="直線コネクタ 42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2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25" name="直線コネクタ 42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2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27" name="フローチャート: 判断 42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8" name="フローチャート: 判断 42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29" name="フローチャート: 判断 42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30" name="フローチャート: 判断 429"/>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114935</xdr:rowOff>
    </xdr:from>
    <xdr:to>
      <xdr:col>76</xdr:col>
      <xdr:colOff>165100</xdr:colOff>
      <xdr:row>59</xdr:row>
      <xdr:rowOff>45085</xdr:rowOff>
    </xdr:to>
    <xdr:sp macro="" textlink="">
      <xdr:nvSpPr>
        <xdr:cNvPr id="436" name="楕円 435"/>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43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38"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39"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440" name="n_2mainValue【学校施設】&#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54" name="テキスト ボックス 45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56" name="テキスト ボックス 45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8" name="テキスト ボックス 45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0" name="テキスト ボックス 4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62" name="直線コネクタ 461"/>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63"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64" name="直線コネクタ 463"/>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65"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66" name="直線コネクタ 465"/>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67"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8" name="フローチャート: 判断 467"/>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9" name="フローチャート: 判断 468"/>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70" name="フローチャート: 判断 469"/>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471" name="フローチャート: 判断 470"/>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77" name="楕円 476"/>
        <xdr:cNvSpPr/>
      </xdr:nvSpPr>
      <xdr:spPr>
        <a:xfrm>
          <a:off x="20383500" y="108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47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479"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480"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134764</xdr:rowOff>
    </xdr:from>
    <xdr:ext cx="469744" cy="259045"/>
    <xdr:sp macro="" textlink="">
      <xdr:nvSpPr>
        <xdr:cNvPr id="481" name="n_2mainValue【学校施設】&#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07" name="直線コネクタ 50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0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09" name="直線コネクタ 50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3" name="フローチャート: 判断 51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14" name="フローチャート: 判断 51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15" name="フローチャート: 判断 51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16" name="フローチャート: 判断 51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109764</xdr:rowOff>
    </xdr:from>
    <xdr:to>
      <xdr:col>76</xdr:col>
      <xdr:colOff>165100</xdr:colOff>
      <xdr:row>82</xdr:row>
      <xdr:rowOff>39914</xdr:rowOff>
    </xdr:to>
    <xdr:sp macro="" textlink="">
      <xdr:nvSpPr>
        <xdr:cNvPr id="522" name="楕円 521"/>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52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24"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25"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526" name="n_2mainValue【児童館】&#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7" name="直線コネクタ 5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8" name="テキスト ボックス 5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9" name="直線コネクタ 5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0" name="テキスト ボックス 5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1" name="直線コネクタ 5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2" name="テキスト ボックス 5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3" name="直線コネクタ 5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4" name="テキスト ボックス 5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5" name="直線コネクタ 5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6" name="テキスト ボックス 5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7" name="直線コネクタ 5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8" name="テキスト ボックス 5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52" name="直線コネクタ 551"/>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53"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54" name="直線コネクタ 55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5"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56" name="直線コネクタ 55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8" name="フローチャート: 判断 55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59" name="フローチャート: 判断 558"/>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60" name="フローチャート: 判断 55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61" name="フローチャート: 判断 560"/>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68943</xdr:rowOff>
    </xdr:from>
    <xdr:to>
      <xdr:col>107</xdr:col>
      <xdr:colOff>101600</xdr:colOff>
      <xdr:row>78</xdr:row>
      <xdr:rowOff>170543</xdr:rowOff>
    </xdr:to>
    <xdr:sp macro="" textlink="">
      <xdr:nvSpPr>
        <xdr:cNvPr id="567" name="楕円 566"/>
        <xdr:cNvSpPr/>
      </xdr:nvSpPr>
      <xdr:spPr>
        <a:xfrm>
          <a:off x="20383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56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69"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570"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15620</xdr:rowOff>
    </xdr:from>
    <xdr:ext cx="469744" cy="259045"/>
    <xdr:sp macro="" textlink="">
      <xdr:nvSpPr>
        <xdr:cNvPr id="571" name="n_2mainValue【児童館】&#10;一人当たり面積"/>
        <xdr:cNvSpPr txBox="1"/>
      </xdr:nvSpPr>
      <xdr:spPr>
        <a:xfrm>
          <a:off x="20199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97" name="直線コネクタ 59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9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99" name="直線コネクタ 59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0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03" name="フローチャート: 判断 60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04" name="フローチャート: 判断 60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05" name="フローチャート: 判断 60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06" name="フローチャート: 判断 605"/>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146231</xdr:rowOff>
    </xdr:from>
    <xdr:to>
      <xdr:col>76</xdr:col>
      <xdr:colOff>165100</xdr:colOff>
      <xdr:row>103</xdr:row>
      <xdr:rowOff>76381</xdr:rowOff>
    </xdr:to>
    <xdr:sp macro="" textlink="">
      <xdr:nvSpPr>
        <xdr:cNvPr id="612" name="楕円 611"/>
        <xdr:cNvSpPr/>
      </xdr:nvSpPr>
      <xdr:spPr>
        <a:xfrm>
          <a:off x="14541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613"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14"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15"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92908</xdr:rowOff>
    </xdr:from>
    <xdr:ext cx="405111" cy="259045"/>
    <xdr:sp macro="" textlink="">
      <xdr:nvSpPr>
        <xdr:cNvPr id="616" name="n_2mainValue【公民館】&#10;有形固定資産減価償却率"/>
        <xdr:cNvSpPr txBox="1"/>
      </xdr:nvSpPr>
      <xdr:spPr>
        <a:xfrm>
          <a:off x="14389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42" name="直線コネクタ 64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4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44" name="直線コネクタ 64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4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46" name="直線コネクタ 64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4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48" name="フローチャート: 判断 64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49" name="フローチャート: 判断 64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50" name="フローチャート: 判断 64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51" name="フローチャート: 判断 650"/>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167458</xdr:rowOff>
    </xdr:from>
    <xdr:to>
      <xdr:col>107</xdr:col>
      <xdr:colOff>101600</xdr:colOff>
      <xdr:row>108</xdr:row>
      <xdr:rowOff>97608</xdr:rowOff>
    </xdr:to>
    <xdr:sp macro="" textlink="">
      <xdr:nvSpPr>
        <xdr:cNvPr id="657" name="楕円 656"/>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6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5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660"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661"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認定こども園・幼稚園・保育所については、今後、集約化及び除却を予定されているが、多くの老朽化が進んでいる施設が修繕を行いながら使用している状況にある。公共施設等総合管理計画に基づき、適正に施設の建替、集約化・複合化、除却を進めていく。</a:t>
          </a:r>
        </a:p>
        <a:p>
          <a:r>
            <a:rPr kumimoji="1" lang="ja-JP" altLang="en-US" sz="1300">
              <a:latin typeface="ＭＳ Ｐゴシック" panose="020B0600070205080204" pitchFamily="50" charset="-128"/>
              <a:ea typeface="ＭＳ Ｐゴシック" panose="020B0600070205080204" pitchFamily="50" charset="-128"/>
            </a:rPr>
            <a:t>また、道路について、類似団体平均を下回っているものの、市の固定資産の</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％を占めており、</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％という半分を超えて資産が老朽化していることへの対策も急務である。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30,648
29,849
546.99
28,654,640
27,212,672
723,572
13,655,007
33,082,176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54627</xdr:rowOff>
    </xdr:from>
    <xdr:ext cx="405111" cy="259045"/>
    <xdr:sp macro="" textlink="">
      <xdr:nvSpPr>
        <xdr:cNvPr id="67"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119380</xdr:rowOff>
    </xdr:from>
    <xdr:to>
      <xdr:col>15</xdr:col>
      <xdr:colOff>101600</xdr:colOff>
      <xdr:row>42</xdr:row>
      <xdr:rowOff>49530</xdr:rowOff>
    </xdr:to>
    <xdr:sp macro="" textlink="">
      <xdr:nvSpPr>
        <xdr:cNvPr id="73" name="楕円 72"/>
        <xdr:cNvSpPr/>
      </xdr:nvSpPr>
      <xdr:spPr>
        <a:xfrm>
          <a:off x="2857500" y="71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71061</xdr:colOff>
      <xdr:row>42</xdr:row>
      <xdr:rowOff>40657</xdr:rowOff>
    </xdr:from>
    <xdr:ext cx="340478" cy="259045"/>
    <xdr:sp macro="" textlink="">
      <xdr:nvSpPr>
        <xdr:cNvPr id="74" name="n_2mainValue【図書館】&#10;有形固定資産減価償却率"/>
        <xdr:cNvSpPr txBox="1"/>
      </xdr:nvSpPr>
      <xdr:spPr>
        <a:xfrm>
          <a:off x="2738061" y="7241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89" name="直線コネクタ 8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0" name="テキスト ボックス 8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4" name="直線コネクタ 93"/>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5"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6" name="直線コネクタ 95"/>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97"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98" name="直線コネクタ 97"/>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99"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0" name="フローチャート: 判断 99"/>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1" name="フローチャート: 判断 10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2"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3" name="フローチャート: 判断 102"/>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66692</xdr:rowOff>
    </xdr:from>
    <xdr:ext cx="469744" cy="259045"/>
    <xdr:sp macro="" textlink="">
      <xdr:nvSpPr>
        <xdr:cNvPr id="104"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105" name="フローチャート: 判断 104"/>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109237</xdr:rowOff>
    </xdr:from>
    <xdr:ext cx="469744" cy="259045"/>
    <xdr:sp macro="" textlink="">
      <xdr:nvSpPr>
        <xdr:cNvPr id="106"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12" name="楕円 111"/>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74947</xdr:rowOff>
    </xdr:from>
    <xdr:ext cx="469744" cy="259045"/>
    <xdr:sp macro="" textlink="">
      <xdr:nvSpPr>
        <xdr:cNvPr id="113" name="n_2main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38" name="直線コネクタ 137"/>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39"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0" name="直線コネクタ 139"/>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1"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2" name="直線コネクタ 141"/>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44" name="フローチャート: 判断 14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45" name="フローチャート: 判断 144"/>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46"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47" name="フローチャート: 判断 146"/>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48"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73025</xdr:rowOff>
    </xdr:from>
    <xdr:to>
      <xdr:col>10</xdr:col>
      <xdr:colOff>165100</xdr:colOff>
      <xdr:row>60</xdr:row>
      <xdr:rowOff>3175</xdr:rowOff>
    </xdr:to>
    <xdr:sp macro="" textlink="">
      <xdr:nvSpPr>
        <xdr:cNvPr id="149" name="フローチャート: 判断 14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19702</xdr:rowOff>
    </xdr:from>
    <xdr:ext cx="405111" cy="259045"/>
    <xdr:sp macro="" textlink="">
      <xdr:nvSpPr>
        <xdr:cNvPr id="150"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153035</xdr:rowOff>
    </xdr:from>
    <xdr:to>
      <xdr:col>15</xdr:col>
      <xdr:colOff>101600</xdr:colOff>
      <xdr:row>60</xdr:row>
      <xdr:rowOff>83185</xdr:rowOff>
    </xdr:to>
    <xdr:sp macro="" textlink="">
      <xdr:nvSpPr>
        <xdr:cNvPr id="156" name="楕円 155"/>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74312</xdr:rowOff>
    </xdr:from>
    <xdr:ext cx="405111" cy="259045"/>
    <xdr:sp macro="" textlink="">
      <xdr:nvSpPr>
        <xdr:cNvPr id="157" name="n_2mainValue【体育館・プール】&#10;有形固定資産減価償却率"/>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79" name="直線コネクタ 178"/>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0"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81" name="直線コネクタ 180"/>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82"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83" name="直線コネクタ 182"/>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84"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85" name="フローチャート: 判断 184"/>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86" name="フローチャート: 判断 185"/>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87"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88" name="フローチャート: 判断 187"/>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8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144882</xdr:rowOff>
    </xdr:from>
    <xdr:to>
      <xdr:col>41</xdr:col>
      <xdr:colOff>101600</xdr:colOff>
      <xdr:row>63</xdr:row>
      <xdr:rowOff>75032</xdr:rowOff>
    </xdr:to>
    <xdr:sp macro="" textlink="">
      <xdr:nvSpPr>
        <xdr:cNvPr id="190" name="フローチャート: 判断 189"/>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91559</xdr:rowOff>
    </xdr:from>
    <xdr:ext cx="469744" cy="259045"/>
    <xdr:sp macro="" textlink="">
      <xdr:nvSpPr>
        <xdr:cNvPr id="191"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170485</xdr:rowOff>
    </xdr:from>
    <xdr:to>
      <xdr:col>46</xdr:col>
      <xdr:colOff>38100</xdr:colOff>
      <xdr:row>63</xdr:row>
      <xdr:rowOff>100635</xdr:rowOff>
    </xdr:to>
    <xdr:sp macro="" textlink="">
      <xdr:nvSpPr>
        <xdr:cNvPr id="197" name="楕円 196"/>
        <xdr:cNvSpPr/>
      </xdr:nvSpPr>
      <xdr:spPr>
        <a:xfrm>
          <a:off x="8699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91762</xdr:rowOff>
    </xdr:from>
    <xdr:ext cx="469744" cy="259045"/>
    <xdr:sp macro="" textlink="">
      <xdr:nvSpPr>
        <xdr:cNvPr id="198" name="n_2mainValue【体育館・プール】&#10;一人当たり面積"/>
        <xdr:cNvSpPr txBox="1"/>
      </xdr:nvSpPr>
      <xdr:spPr>
        <a:xfrm>
          <a:off x="8515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23" name="直線コネクタ 222"/>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24"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25" name="直線コネクタ 224"/>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30" name="フローチャート: 判断 22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1"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2" name="フローチャート: 判断 23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3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151130</xdr:rowOff>
    </xdr:from>
    <xdr:to>
      <xdr:col>10</xdr:col>
      <xdr:colOff>165100</xdr:colOff>
      <xdr:row>83</xdr:row>
      <xdr:rowOff>81280</xdr:rowOff>
    </xdr:to>
    <xdr:sp macro="" textlink="">
      <xdr:nvSpPr>
        <xdr:cNvPr id="234" name="フローチャート: 判断 233"/>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97807</xdr:rowOff>
    </xdr:from>
    <xdr:ext cx="405111" cy="259045"/>
    <xdr:sp macro="" textlink="">
      <xdr:nvSpPr>
        <xdr:cNvPr id="235"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143511</xdr:rowOff>
    </xdr:from>
    <xdr:to>
      <xdr:col>15</xdr:col>
      <xdr:colOff>101600</xdr:colOff>
      <xdr:row>81</xdr:row>
      <xdr:rowOff>73661</xdr:rowOff>
    </xdr:to>
    <xdr:sp macro="" textlink="">
      <xdr:nvSpPr>
        <xdr:cNvPr id="241" name="楕円 240"/>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90188</xdr:rowOff>
    </xdr:from>
    <xdr:ext cx="405111" cy="259045"/>
    <xdr:sp macro="" textlink="">
      <xdr:nvSpPr>
        <xdr:cNvPr id="242" name="n_2mainValue【福祉施設】&#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66" name="直線コネクタ 26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6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68" name="直線コネクタ 26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6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70" name="直線コネクタ 26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7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72" name="フローチャート: 判断 27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73" name="フローチャート: 判断 27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7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75" name="フローチャート: 判断 27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76"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46989</xdr:rowOff>
    </xdr:from>
    <xdr:to>
      <xdr:col>41</xdr:col>
      <xdr:colOff>101600</xdr:colOff>
      <xdr:row>85</xdr:row>
      <xdr:rowOff>148589</xdr:rowOff>
    </xdr:to>
    <xdr:sp macro="" textlink="">
      <xdr:nvSpPr>
        <xdr:cNvPr id="277" name="フローチャート: 判断 276"/>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165116</xdr:rowOff>
    </xdr:from>
    <xdr:ext cx="469744" cy="259045"/>
    <xdr:sp macro="" textlink="">
      <xdr:nvSpPr>
        <xdr:cNvPr id="278"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105411</xdr:rowOff>
    </xdr:from>
    <xdr:to>
      <xdr:col>46</xdr:col>
      <xdr:colOff>38100</xdr:colOff>
      <xdr:row>85</xdr:row>
      <xdr:rowOff>35561</xdr:rowOff>
    </xdr:to>
    <xdr:sp macro="" textlink="">
      <xdr:nvSpPr>
        <xdr:cNvPr id="284" name="楕円 283"/>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52088</xdr:rowOff>
    </xdr:from>
    <xdr:ext cx="469744" cy="259045"/>
    <xdr:sp macro="" textlink="">
      <xdr:nvSpPr>
        <xdr:cNvPr id="285" name="n_2mainValue【福祉施設】&#10;一人当たり面積"/>
        <xdr:cNvSpPr txBox="1"/>
      </xdr:nvSpPr>
      <xdr:spPr>
        <a:xfrm>
          <a:off x="8515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7" name="テキスト ボックス 29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9" name="直線コネクタ 30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1" name="直線コネクタ 31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3" name="直線コネクタ 31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14"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15" name="フローチャート: 判断 314"/>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16" name="フローチャート: 判断 315"/>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17"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18" name="フローチャート: 判断 317"/>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19"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0</xdr:rowOff>
    </xdr:from>
    <xdr:to>
      <xdr:col>10</xdr:col>
      <xdr:colOff>165100</xdr:colOff>
      <xdr:row>105</xdr:row>
      <xdr:rowOff>101600</xdr:rowOff>
    </xdr:to>
    <xdr:sp macro="" textlink="">
      <xdr:nvSpPr>
        <xdr:cNvPr id="320" name="フローチャート: 判断 319"/>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118127</xdr:rowOff>
    </xdr:from>
    <xdr:ext cx="405111" cy="259045"/>
    <xdr:sp macro="" textlink="">
      <xdr:nvSpPr>
        <xdr:cNvPr id="321"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146050</xdr:rowOff>
    </xdr:from>
    <xdr:to>
      <xdr:col>15</xdr:col>
      <xdr:colOff>101600</xdr:colOff>
      <xdr:row>105</xdr:row>
      <xdr:rowOff>76200</xdr:rowOff>
    </xdr:to>
    <xdr:sp macro="" textlink="">
      <xdr:nvSpPr>
        <xdr:cNvPr id="327" name="楕円 326"/>
        <xdr:cNvSpPr/>
      </xdr:nvSpPr>
      <xdr:spPr>
        <a:xfrm>
          <a:off x="2857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92727</xdr:rowOff>
    </xdr:from>
    <xdr:ext cx="405111" cy="259045"/>
    <xdr:sp macro="" textlink="">
      <xdr:nvSpPr>
        <xdr:cNvPr id="328" name="n_2mainValue【市民会館】&#10;有形固定資産減価償却率"/>
        <xdr:cNvSpPr txBox="1"/>
      </xdr:nvSpPr>
      <xdr:spPr>
        <a:xfrm>
          <a:off x="27057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52" name="直線コネクタ 351"/>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53"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54" name="直線コネクタ 353"/>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55"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56" name="直線コネクタ 355"/>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57"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58" name="フローチャート: 判断 357"/>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59" name="フローチャート: 判断 358"/>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60"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61" name="フローチャート: 判断 36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62"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88264</xdr:rowOff>
    </xdr:from>
    <xdr:to>
      <xdr:col>41</xdr:col>
      <xdr:colOff>101600</xdr:colOff>
      <xdr:row>107</xdr:row>
      <xdr:rowOff>18414</xdr:rowOff>
    </xdr:to>
    <xdr:sp macro="" textlink="">
      <xdr:nvSpPr>
        <xdr:cNvPr id="363" name="フローチャート: 判断 36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34941</xdr:rowOff>
    </xdr:from>
    <xdr:ext cx="469744" cy="259045"/>
    <xdr:sp macro="" textlink="">
      <xdr:nvSpPr>
        <xdr:cNvPr id="364"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74930</xdr:rowOff>
    </xdr:from>
    <xdr:to>
      <xdr:col>46</xdr:col>
      <xdr:colOff>38100</xdr:colOff>
      <xdr:row>103</xdr:row>
      <xdr:rowOff>5080</xdr:rowOff>
    </xdr:to>
    <xdr:sp macro="" textlink="">
      <xdr:nvSpPr>
        <xdr:cNvPr id="370" name="楕円 369"/>
        <xdr:cNvSpPr/>
      </xdr:nvSpPr>
      <xdr:spPr>
        <a:xfrm>
          <a:off x="8699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21607</xdr:rowOff>
    </xdr:from>
    <xdr:ext cx="469744" cy="259045"/>
    <xdr:sp macro="" textlink="">
      <xdr:nvSpPr>
        <xdr:cNvPr id="371" name="n_2mainValue【市民会館】&#10;一人当たり面積"/>
        <xdr:cNvSpPr txBox="1"/>
      </xdr:nvSpPr>
      <xdr:spPr>
        <a:xfrm>
          <a:off x="8515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3" name="テキスト ボックス 3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3" name="テキスト ボックス 3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97" name="直線コネクタ 39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9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99" name="直線コネクタ 39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0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01" name="直線コネクタ 40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0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03" name="フローチャート: 判断 40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04" name="フローチャート: 判断 40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05"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06" name="フローチャート: 判断 405"/>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40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92347</xdr:rowOff>
    </xdr:from>
    <xdr:to>
      <xdr:col>72</xdr:col>
      <xdr:colOff>38100</xdr:colOff>
      <xdr:row>37</xdr:row>
      <xdr:rowOff>22497</xdr:rowOff>
    </xdr:to>
    <xdr:sp macro="" textlink="">
      <xdr:nvSpPr>
        <xdr:cNvPr id="408" name="フローチャート: 判断 407"/>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39024</xdr:rowOff>
    </xdr:from>
    <xdr:ext cx="405111" cy="259045"/>
    <xdr:sp macro="" textlink="">
      <xdr:nvSpPr>
        <xdr:cNvPr id="409"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17236</xdr:rowOff>
    </xdr:from>
    <xdr:to>
      <xdr:col>76</xdr:col>
      <xdr:colOff>165100</xdr:colOff>
      <xdr:row>35</xdr:row>
      <xdr:rowOff>118836</xdr:rowOff>
    </xdr:to>
    <xdr:sp macro="" textlink="">
      <xdr:nvSpPr>
        <xdr:cNvPr id="415" name="楕円 414"/>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135363</xdr:rowOff>
    </xdr:from>
    <xdr:ext cx="405111" cy="259045"/>
    <xdr:sp macro="" textlink="">
      <xdr:nvSpPr>
        <xdr:cNvPr id="416" name="n_2mainValue【一般廃棄物処理施設】&#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30" name="テキスト ボックス 42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32" name="テキスト ボックス 43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4" name="テキスト ボックス 43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8" name="テキスト ボックス 43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40" name="テキスト ボックス 43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42" name="直線コネクタ 44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4" name="直線コネクタ 44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6" name="直線コネクタ 44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47"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8" name="フローチャート: 判断 44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9" name="フローチャート: 判断 44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5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51" name="フローチャート: 判断 45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52"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32840</xdr:rowOff>
    </xdr:from>
    <xdr:to>
      <xdr:col>102</xdr:col>
      <xdr:colOff>165100</xdr:colOff>
      <xdr:row>42</xdr:row>
      <xdr:rowOff>134440</xdr:rowOff>
    </xdr:to>
    <xdr:sp macro="" textlink="">
      <xdr:nvSpPr>
        <xdr:cNvPr id="453" name="フローチャート: 判断 452"/>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150967</xdr:rowOff>
    </xdr:from>
    <xdr:ext cx="534377" cy="259045"/>
    <xdr:sp macro="" textlink="">
      <xdr:nvSpPr>
        <xdr:cNvPr id="454"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35733</xdr:rowOff>
    </xdr:from>
    <xdr:to>
      <xdr:col>107</xdr:col>
      <xdr:colOff>101600</xdr:colOff>
      <xdr:row>42</xdr:row>
      <xdr:rowOff>137333</xdr:rowOff>
    </xdr:to>
    <xdr:sp macro="" textlink="">
      <xdr:nvSpPr>
        <xdr:cNvPr id="460" name="楕円 459"/>
        <xdr:cNvSpPr/>
      </xdr:nvSpPr>
      <xdr:spPr>
        <a:xfrm>
          <a:off x="20383500" y="72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128460</xdr:rowOff>
    </xdr:from>
    <xdr:ext cx="534377" cy="259045"/>
    <xdr:sp macro="" textlink="">
      <xdr:nvSpPr>
        <xdr:cNvPr id="461" name="n_2mainValue【一般廃棄物処理施設】&#10;一人当たり有形固定資産（償却資産）額"/>
        <xdr:cNvSpPr txBox="1"/>
      </xdr:nvSpPr>
      <xdr:spPr>
        <a:xfrm>
          <a:off x="20167111" y="73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3" name="テキスト ボックス 4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3" name="テキスト ボックス 4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7" name="直線コネクタ 48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9" name="直線コネクタ 48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1" name="直線コネクタ 4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3" name="フローチャート: 判断 49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4" name="フローチャート: 判断 49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95"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6" name="フローチャート: 判断 49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97"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105954</xdr:rowOff>
    </xdr:from>
    <xdr:to>
      <xdr:col>72</xdr:col>
      <xdr:colOff>38100</xdr:colOff>
      <xdr:row>61</xdr:row>
      <xdr:rowOff>36104</xdr:rowOff>
    </xdr:to>
    <xdr:sp macro="" textlink="">
      <xdr:nvSpPr>
        <xdr:cNvPr id="498" name="フローチャート: 判断 497"/>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52631</xdr:rowOff>
    </xdr:from>
    <xdr:ext cx="405111" cy="259045"/>
    <xdr:sp macro="" textlink="">
      <xdr:nvSpPr>
        <xdr:cNvPr id="499"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84727</xdr:rowOff>
    </xdr:from>
    <xdr:to>
      <xdr:col>76</xdr:col>
      <xdr:colOff>165100</xdr:colOff>
      <xdr:row>59</xdr:row>
      <xdr:rowOff>14877</xdr:rowOff>
    </xdr:to>
    <xdr:sp macro="" textlink="">
      <xdr:nvSpPr>
        <xdr:cNvPr id="505" name="楕円 504"/>
        <xdr:cNvSpPr/>
      </xdr:nvSpPr>
      <xdr:spPr>
        <a:xfrm>
          <a:off x="14541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31404</xdr:rowOff>
    </xdr:from>
    <xdr:ext cx="405111" cy="259045"/>
    <xdr:sp macro="" textlink="">
      <xdr:nvSpPr>
        <xdr:cNvPr id="506" name="n_2mainValue【保健センター・保健所】&#10;有形固定資産減価償却率"/>
        <xdr:cNvSpPr txBox="1"/>
      </xdr:nvSpPr>
      <xdr:spPr>
        <a:xfrm>
          <a:off x="14389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0" name="直線コネクタ 529"/>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2" name="直線コネクタ 53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3"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4" name="直線コネクタ 533"/>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6" name="フローチャート: 判断 53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7" name="フローチャート: 判断 536"/>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38"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39" name="フローチャート: 判断 53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40"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55880</xdr:rowOff>
    </xdr:from>
    <xdr:to>
      <xdr:col>102</xdr:col>
      <xdr:colOff>165100</xdr:colOff>
      <xdr:row>62</xdr:row>
      <xdr:rowOff>157480</xdr:rowOff>
    </xdr:to>
    <xdr:sp macro="" textlink="">
      <xdr:nvSpPr>
        <xdr:cNvPr id="541" name="フローチャート: 判断 540"/>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2557</xdr:rowOff>
    </xdr:from>
    <xdr:ext cx="469744" cy="259045"/>
    <xdr:sp macro="" textlink="">
      <xdr:nvSpPr>
        <xdr:cNvPr id="542"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90170</xdr:rowOff>
    </xdr:from>
    <xdr:to>
      <xdr:col>107</xdr:col>
      <xdr:colOff>101600</xdr:colOff>
      <xdr:row>63</xdr:row>
      <xdr:rowOff>20320</xdr:rowOff>
    </xdr:to>
    <xdr:sp macro="" textlink="">
      <xdr:nvSpPr>
        <xdr:cNvPr id="548" name="楕円 547"/>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36847</xdr:rowOff>
    </xdr:from>
    <xdr:ext cx="469744" cy="259045"/>
    <xdr:sp macro="" textlink="">
      <xdr:nvSpPr>
        <xdr:cNvPr id="549" name="n_2mainValue【保健センター・保健所】&#10;一人当たり面積"/>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正方形/長方形 5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8" name="テキスト ボックス 5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9" name="直線コネクタ 5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1" name="テキスト ボックス 56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1" name="テキスト ボックス 57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75" name="直線コネクタ 57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7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77" name="直線コネクタ 57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7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79" name="直線コネクタ 57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1" name="フローチャート: 判断 58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2" name="フローチャート: 判断 58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83"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84" name="フローチャート: 判断 58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8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114663</xdr:rowOff>
    </xdr:from>
    <xdr:to>
      <xdr:col>72</xdr:col>
      <xdr:colOff>38100</xdr:colOff>
      <xdr:row>82</xdr:row>
      <xdr:rowOff>44813</xdr:rowOff>
    </xdr:to>
    <xdr:sp macro="" textlink="">
      <xdr:nvSpPr>
        <xdr:cNvPr id="586" name="フローチャート: 判断 585"/>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61340</xdr:rowOff>
    </xdr:from>
    <xdr:ext cx="405111" cy="259045"/>
    <xdr:sp macro="" textlink="">
      <xdr:nvSpPr>
        <xdr:cNvPr id="587"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162016</xdr:rowOff>
    </xdr:from>
    <xdr:to>
      <xdr:col>76</xdr:col>
      <xdr:colOff>165100</xdr:colOff>
      <xdr:row>80</xdr:row>
      <xdr:rowOff>92166</xdr:rowOff>
    </xdr:to>
    <xdr:sp macro="" textlink="">
      <xdr:nvSpPr>
        <xdr:cNvPr id="593" name="楕円 592"/>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108693</xdr:rowOff>
    </xdr:from>
    <xdr:ext cx="405111" cy="259045"/>
    <xdr:sp macro="" textlink="">
      <xdr:nvSpPr>
        <xdr:cNvPr id="594" name="n_2mainValue【消防施設】&#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6" name="直線コネクタ 615"/>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7"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8" name="直線コネクタ 617"/>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9"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20" name="直線コネクタ 619"/>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21"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22" name="フローチャート: 判断 621"/>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23" name="フローチャート: 判断 622"/>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4"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5" name="フローチャート: 判断 62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2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27991</xdr:rowOff>
    </xdr:from>
    <xdr:to>
      <xdr:col>102</xdr:col>
      <xdr:colOff>165100</xdr:colOff>
      <xdr:row>85</xdr:row>
      <xdr:rowOff>129591</xdr:rowOff>
    </xdr:to>
    <xdr:sp macro="" textlink="">
      <xdr:nvSpPr>
        <xdr:cNvPr id="627" name="フローチャート: 判断 626"/>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146118</xdr:rowOff>
    </xdr:from>
    <xdr:ext cx="469744" cy="259045"/>
    <xdr:sp macro="" textlink="">
      <xdr:nvSpPr>
        <xdr:cNvPr id="628"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159207</xdr:rowOff>
    </xdr:from>
    <xdr:to>
      <xdr:col>107</xdr:col>
      <xdr:colOff>101600</xdr:colOff>
      <xdr:row>81</xdr:row>
      <xdr:rowOff>89357</xdr:rowOff>
    </xdr:to>
    <xdr:sp macro="" textlink="">
      <xdr:nvSpPr>
        <xdr:cNvPr id="634" name="楕円 633"/>
        <xdr:cNvSpPr/>
      </xdr:nvSpPr>
      <xdr:spPr>
        <a:xfrm>
          <a:off x="20383500" y="138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105884</xdr:rowOff>
    </xdr:from>
    <xdr:ext cx="469744" cy="259045"/>
    <xdr:sp macro="" textlink="">
      <xdr:nvSpPr>
        <xdr:cNvPr id="635" name="n_2mainValue【消防施設】&#10;一人当たり面積"/>
        <xdr:cNvSpPr txBox="1"/>
      </xdr:nvSpPr>
      <xdr:spPr>
        <a:xfrm>
          <a:off x="20199427" y="136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4"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7"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68" name="フローチャート: 判断 66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6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144780</xdr:rowOff>
    </xdr:from>
    <xdr:to>
      <xdr:col>72</xdr:col>
      <xdr:colOff>38100</xdr:colOff>
      <xdr:row>105</xdr:row>
      <xdr:rowOff>74930</xdr:rowOff>
    </xdr:to>
    <xdr:sp macro="" textlink="">
      <xdr:nvSpPr>
        <xdr:cNvPr id="670" name="フローチャート: 判断 669"/>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91457</xdr:rowOff>
    </xdr:from>
    <xdr:ext cx="405111" cy="259045"/>
    <xdr:sp macro="" textlink="">
      <xdr:nvSpPr>
        <xdr:cNvPr id="671"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62230</xdr:rowOff>
    </xdr:from>
    <xdr:to>
      <xdr:col>76</xdr:col>
      <xdr:colOff>165100</xdr:colOff>
      <xdr:row>107</xdr:row>
      <xdr:rowOff>163830</xdr:rowOff>
    </xdr:to>
    <xdr:sp macro="" textlink="">
      <xdr:nvSpPr>
        <xdr:cNvPr id="677" name="楕円 676"/>
        <xdr:cNvSpPr/>
      </xdr:nvSpPr>
      <xdr:spPr>
        <a:xfrm>
          <a:off x="14541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107</xdr:row>
      <xdr:rowOff>154957</xdr:rowOff>
    </xdr:from>
    <xdr:ext cx="405111" cy="259045"/>
    <xdr:sp macro="" textlink="">
      <xdr:nvSpPr>
        <xdr:cNvPr id="678" name="n_2mainValue【庁舎】&#10;有形固定資産減価償却率"/>
        <xdr:cNvSpPr txBox="1"/>
      </xdr:nvSpPr>
      <xdr:spPr>
        <a:xfrm>
          <a:off x="14389744" y="185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04" name="直線コネクタ 70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0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06" name="直線コネクタ 70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0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08" name="直線コネクタ 70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0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0" name="フローチャート: 判断 70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1" name="フローチャート: 判断 71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1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13" name="フローチャート: 判断 712"/>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14"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138068</xdr:rowOff>
    </xdr:from>
    <xdr:to>
      <xdr:col>102</xdr:col>
      <xdr:colOff>165100</xdr:colOff>
      <xdr:row>106</xdr:row>
      <xdr:rowOff>68218</xdr:rowOff>
    </xdr:to>
    <xdr:sp macro="" textlink="">
      <xdr:nvSpPr>
        <xdr:cNvPr id="715" name="フローチャート: 判断 714"/>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84745</xdr:rowOff>
    </xdr:from>
    <xdr:ext cx="469744" cy="259045"/>
    <xdr:sp macro="" textlink="">
      <xdr:nvSpPr>
        <xdr:cNvPr id="716"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58057</xdr:rowOff>
    </xdr:from>
    <xdr:to>
      <xdr:col>107</xdr:col>
      <xdr:colOff>101600</xdr:colOff>
      <xdr:row>105</xdr:row>
      <xdr:rowOff>159657</xdr:rowOff>
    </xdr:to>
    <xdr:sp macro="" textlink="">
      <xdr:nvSpPr>
        <xdr:cNvPr id="722" name="楕円 721"/>
        <xdr:cNvSpPr/>
      </xdr:nvSpPr>
      <xdr:spPr>
        <a:xfrm>
          <a:off x="2038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4734</xdr:rowOff>
    </xdr:from>
    <xdr:ext cx="469744" cy="259045"/>
    <xdr:sp macro="" textlink="">
      <xdr:nvSpPr>
        <xdr:cNvPr id="723" name="n_2mainValue【庁舎】&#10;一人当たり面積"/>
        <xdr:cNvSpPr txBox="1"/>
      </xdr:nvSpPr>
      <xdr:spPr>
        <a:xfrm>
          <a:off x="20199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類似団体平均と比較して特に有形固定資産減価償却率が下回っている施設は、図書館と庁舎である。庁舎については、平成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年度に建て替えられ、図書館については、平成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年度に複合施設化されたことにより有形固定資産減価償却率の低下につながったと考えられる。</a:t>
          </a:r>
        </a:p>
        <a:p>
          <a:r>
            <a:rPr kumimoji="1" lang="ja-JP" altLang="en-US" sz="1300">
              <a:latin typeface="ＭＳ Ｐゴシック" panose="020B0600070205080204" pitchFamily="50" charset="-128"/>
              <a:ea typeface="ＭＳ Ｐゴシック" panose="020B0600070205080204" pitchFamily="50" charset="-128"/>
            </a:rPr>
            <a:t>一方で、類似団体平均を上回っている施設は、福祉施設、一般廃棄物処理施設、保健センター・保健所、消防施設である。消防庁舎については、今後、建て替えを予定されているが、多くの老朽化が進んでいる施設が修繕を行いながら使用している状況にある。公共施設等総合管理計画に基づき、適正に施設の建替、集約化・複合化、除却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te&#9314;/311%20&#35519;&#26619;&#29289;&#65288;&#27598;&#24180;&#65289;/&#36001;&#25919;&#29366;&#27841;&#36039;&#26009;&#38598;&#65288;&#36001;&#25919;&#27604;&#36611;&#20998;&#26512;&#34920;&#65289;/&#24179;&#25104;30&#24180;&#24230;&#27770;&#31639;/01_&#30476;&#36890;&#30693;/R020819&#12304;&#23713;&#23665;&#30476;&#24066;&#30010;&#26449;&#35506;&#65306;&#20316;&#26989;&#20381;&#38972;&#65288;&#65305;&#26376;25&#26085;&#65288;&#37329;&#65289;&#12294;&#65289;&#12305;&#24179;&#25104;30&#24180;&#24230;&#36001;&#25919;&#29366;&#27841;&#36039;&#26009;&#38598;&#12398;&#20316;&#25104;&#12395;&#12388;&#12356;&#12390;&#65288;2&#22238;&#30446;&#65289;/&#12304;&#36001;&#25919;&#29366;&#27841;&#36039;&#26009;&#38598;&#12305;_332097_&#39640;&#2675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89.4</v>
          </cell>
        </row>
        <row r="53">
          <cell r="CF53">
            <v>53.6</v>
          </cell>
        </row>
        <row r="55">
          <cell r="AN55" t="str">
            <v>類似団体内平均値</v>
          </cell>
          <cell r="CF55">
            <v>54.6</v>
          </cell>
        </row>
        <row r="57">
          <cell r="CF57">
            <v>58.3</v>
          </cell>
        </row>
        <row r="72">
          <cell r="BP72" t="str">
            <v>H26</v>
          </cell>
          <cell r="BX72" t="str">
            <v>H27</v>
          </cell>
          <cell r="CF72" t="str">
            <v>H28</v>
          </cell>
          <cell r="CN72" t="str">
            <v>H29</v>
          </cell>
          <cell r="CV72" t="str">
            <v>H30</v>
          </cell>
        </row>
        <row r="73">
          <cell r="AN73" t="str">
            <v>当該団体値</v>
          </cell>
          <cell r="BP73">
            <v>69.7</v>
          </cell>
          <cell r="BX73">
            <v>76.5</v>
          </cell>
          <cell r="CF73">
            <v>89.4</v>
          </cell>
          <cell r="CN73">
            <v>88.3</v>
          </cell>
          <cell r="CV73">
            <v>94.3</v>
          </cell>
        </row>
        <row r="75">
          <cell r="BP75">
            <v>12</v>
          </cell>
          <cell r="BX75">
            <v>11.2</v>
          </cell>
          <cell r="CF75">
            <v>11.3</v>
          </cell>
          <cell r="CN75">
            <v>11.7</v>
          </cell>
          <cell r="CV75">
            <v>12.3</v>
          </cell>
        </row>
        <row r="77">
          <cell r="AN77" t="str">
            <v>類似団体内平均値</v>
          </cell>
          <cell r="BP77">
            <v>48.6</v>
          </cell>
          <cell r="BX77">
            <v>32.799999999999997</v>
          </cell>
          <cell r="CF77">
            <v>54.6</v>
          </cell>
          <cell r="CN77">
            <v>53.2</v>
          </cell>
          <cell r="CV77">
            <v>47.9</v>
          </cell>
        </row>
        <row r="79">
          <cell r="BP79">
            <v>10.4</v>
          </cell>
          <cell r="BX79">
            <v>9.5</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28654640</v>
      </c>
      <c r="BO4" s="392"/>
      <c r="BP4" s="392"/>
      <c r="BQ4" s="392"/>
      <c r="BR4" s="392"/>
      <c r="BS4" s="392"/>
      <c r="BT4" s="392"/>
      <c r="BU4" s="393"/>
      <c r="BV4" s="391">
        <v>24116751</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5.3</v>
      </c>
      <c r="CU4" s="398"/>
      <c r="CV4" s="398"/>
      <c r="CW4" s="398"/>
      <c r="CX4" s="398"/>
      <c r="CY4" s="398"/>
      <c r="CZ4" s="398"/>
      <c r="DA4" s="399"/>
      <c r="DB4" s="397">
        <v>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27212672</v>
      </c>
      <c r="BO5" s="429"/>
      <c r="BP5" s="429"/>
      <c r="BQ5" s="429"/>
      <c r="BR5" s="429"/>
      <c r="BS5" s="429"/>
      <c r="BT5" s="429"/>
      <c r="BU5" s="430"/>
      <c r="BV5" s="428">
        <v>23488163</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94.5</v>
      </c>
      <c r="CU5" s="426"/>
      <c r="CV5" s="426"/>
      <c r="CW5" s="426"/>
      <c r="CX5" s="426"/>
      <c r="CY5" s="426"/>
      <c r="CZ5" s="426"/>
      <c r="DA5" s="427"/>
      <c r="DB5" s="425">
        <v>95.7</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1441968</v>
      </c>
      <c r="BO6" s="429"/>
      <c r="BP6" s="429"/>
      <c r="BQ6" s="429"/>
      <c r="BR6" s="429"/>
      <c r="BS6" s="429"/>
      <c r="BT6" s="429"/>
      <c r="BU6" s="430"/>
      <c r="BV6" s="428">
        <v>628588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98.7</v>
      </c>
      <c r="CU6" s="466"/>
      <c r="CV6" s="466"/>
      <c r="CW6" s="466"/>
      <c r="CX6" s="466"/>
      <c r="CY6" s="466"/>
      <c r="CZ6" s="466"/>
      <c r="DA6" s="467"/>
      <c r="DB6" s="465">
        <v>100</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718396</v>
      </c>
      <c r="BO7" s="429"/>
      <c r="BP7" s="429"/>
      <c r="BQ7" s="429"/>
      <c r="BR7" s="429"/>
      <c r="BS7" s="429"/>
      <c r="BT7" s="429"/>
      <c r="BU7" s="430"/>
      <c r="BV7" s="428">
        <v>217410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13655007</v>
      </c>
      <c r="CU7" s="429"/>
      <c r="CV7" s="429"/>
      <c r="CW7" s="429"/>
      <c r="CX7" s="429"/>
      <c r="CY7" s="429"/>
      <c r="CZ7" s="429"/>
      <c r="DA7" s="430"/>
      <c r="DB7" s="428">
        <v>13759610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723572</v>
      </c>
      <c r="BO8" s="429"/>
      <c r="BP8" s="429"/>
      <c r="BQ8" s="429"/>
      <c r="BR8" s="429"/>
      <c r="BS8" s="429"/>
      <c r="BT8" s="429"/>
      <c r="BU8" s="430"/>
      <c r="BV8" s="428">
        <v>411178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0.32</v>
      </c>
      <c r="CU8" s="469"/>
      <c r="CV8" s="469"/>
      <c r="CW8" s="469"/>
      <c r="CX8" s="469"/>
      <c r="CY8" s="469"/>
      <c r="CZ8" s="469"/>
      <c r="DA8" s="470"/>
      <c r="DB8" s="468">
        <v>0.32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32075</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312394</v>
      </c>
      <c r="BO9" s="429"/>
      <c r="BP9" s="429"/>
      <c r="BQ9" s="429"/>
      <c r="BR9" s="429"/>
      <c r="BS9" s="429"/>
      <c r="BT9" s="429"/>
      <c r="BU9" s="430"/>
      <c r="BV9" s="428">
        <v>-185500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18.600000000000001</v>
      </c>
      <c r="CU9" s="426"/>
      <c r="CV9" s="426"/>
      <c r="CW9" s="426"/>
      <c r="CX9" s="426"/>
      <c r="CY9" s="426"/>
      <c r="CZ9" s="426"/>
      <c r="DA9" s="427"/>
      <c r="DB9" s="425">
        <v>20.7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34963</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1813</v>
      </c>
      <c r="BO10" s="429"/>
      <c r="BP10" s="429"/>
      <c r="BQ10" s="429"/>
      <c r="BR10" s="429"/>
      <c r="BS10" s="429"/>
      <c r="BT10" s="429"/>
      <c r="BU10" s="430"/>
      <c r="BV10" s="428">
        <v>565789</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30648</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1899620</v>
      </c>
      <c r="BO12" s="429"/>
      <c r="BP12" s="429"/>
      <c r="BQ12" s="429"/>
      <c r="BR12" s="429"/>
      <c r="BS12" s="429"/>
      <c r="BT12" s="429"/>
      <c r="BU12" s="430"/>
      <c r="BV12" s="428">
        <v>306000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29849</v>
      </c>
      <c r="S13" s="510"/>
      <c r="T13" s="510"/>
      <c r="U13" s="510"/>
      <c r="V13" s="511"/>
      <c r="W13" s="444" t="s">
        <v>141</v>
      </c>
      <c r="X13" s="445"/>
      <c r="Y13" s="445"/>
      <c r="Z13" s="445"/>
      <c r="AA13" s="445"/>
      <c r="AB13" s="435"/>
      <c r="AC13" s="479">
        <v>1874</v>
      </c>
      <c r="AD13" s="480"/>
      <c r="AE13" s="480"/>
      <c r="AF13" s="480"/>
      <c r="AG13" s="519"/>
      <c r="AH13" s="479">
        <v>2516</v>
      </c>
      <c r="AI13" s="480"/>
      <c r="AJ13" s="480"/>
      <c r="AK13" s="480"/>
      <c r="AL13" s="481"/>
      <c r="AM13" s="457" t="s">
        <v>142</v>
      </c>
      <c r="AN13" s="458"/>
      <c r="AO13" s="458"/>
      <c r="AP13" s="458"/>
      <c r="AQ13" s="458"/>
      <c r="AR13" s="458"/>
      <c r="AS13" s="458"/>
      <c r="AT13" s="459"/>
      <c r="AU13" s="460" t="s">
        <v>93</v>
      </c>
      <c r="AV13" s="461"/>
      <c r="AW13" s="461"/>
      <c r="AX13" s="461"/>
      <c r="AY13" s="462" t="s">
        <v>143</v>
      </c>
      <c r="AZ13" s="463"/>
      <c r="BA13" s="463"/>
      <c r="BB13" s="463"/>
      <c r="BC13" s="463"/>
      <c r="BD13" s="463"/>
      <c r="BE13" s="463"/>
      <c r="BF13" s="463"/>
      <c r="BG13" s="463"/>
      <c r="BH13" s="463"/>
      <c r="BI13" s="463"/>
      <c r="BJ13" s="463"/>
      <c r="BK13" s="463"/>
      <c r="BL13" s="463"/>
      <c r="BM13" s="464"/>
      <c r="BN13" s="428">
        <v>-1585413</v>
      </c>
      <c r="BO13" s="429"/>
      <c r="BP13" s="429"/>
      <c r="BQ13" s="429"/>
      <c r="BR13" s="429"/>
      <c r="BS13" s="429"/>
      <c r="BT13" s="429"/>
      <c r="BU13" s="430"/>
      <c r="BV13" s="428">
        <v>74289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12.3</v>
      </c>
      <c r="CU13" s="426"/>
      <c r="CV13" s="426"/>
      <c r="CW13" s="426"/>
      <c r="CX13" s="426"/>
      <c r="CY13" s="426"/>
      <c r="CZ13" s="426"/>
      <c r="DA13" s="427"/>
      <c r="DB13" s="425">
        <v>11.7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31273</v>
      </c>
      <c r="S14" s="510"/>
      <c r="T14" s="510"/>
      <c r="U14" s="510"/>
      <c r="V14" s="511"/>
      <c r="W14" s="418"/>
      <c r="X14" s="419"/>
      <c r="Y14" s="419"/>
      <c r="Z14" s="419"/>
      <c r="AA14" s="419"/>
      <c r="AB14" s="408"/>
      <c r="AC14" s="512">
        <v>12.8</v>
      </c>
      <c r="AD14" s="513"/>
      <c r="AE14" s="513"/>
      <c r="AF14" s="513"/>
      <c r="AG14" s="514"/>
      <c r="AH14" s="512">
        <v>15.9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94.3</v>
      </c>
      <c r="CU14" s="524"/>
      <c r="CV14" s="524"/>
      <c r="CW14" s="524"/>
      <c r="CX14" s="524"/>
      <c r="CY14" s="524"/>
      <c r="CZ14" s="524"/>
      <c r="DA14" s="525"/>
      <c r="DB14" s="523">
        <v>88.3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30543</v>
      </c>
      <c r="S15" s="510"/>
      <c r="T15" s="510"/>
      <c r="U15" s="510"/>
      <c r="V15" s="511"/>
      <c r="W15" s="444" t="s">
        <v>147</v>
      </c>
      <c r="X15" s="445"/>
      <c r="Y15" s="445"/>
      <c r="Z15" s="445"/>
      <c r="AA15" s="445"/>
      <c r="AB15" s="435"/>
      <c r="AC15" s="479">
        <v>4361</v>
      </c>
      <c r="AD15" s="480"/>
      <c r="AE15" s="480"/>
      <c r="AF15" s="480"/>
      <c r="AG15" s="519"/>
      <c r="AH15" s="479">
        <v>4552</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3732133</v>
      </c>
      <c r="BO15" s="392"/>
      <c r="BP15" s="392"/>
      <c r="BQ15" s="392"/>
      <c r="BR15" s="392"/>
      <c r="BS15" s="392"/>
      <c r="BT15" s="392"/>
      <c r="BU15" s="393"/>
      <c r="BV15" s="391">
        <v>3686448</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29.9</v>
      </c>
      <c r="AD16" s="513"/>
      <c r="AE16" s="513"/>
      <c r="AF16" s="513"/>
      <c r="AG16" s="514"/>
      <c r="AH16" s="512">
        <v>28.8</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11853063</v>
      </c>
      <c r="BO16" s="429"/>
      <c r="BP16" s="429"/>
      <c r="BQ16" s="429"/>
      <c r="BR16" s="429"/>
      <c r="BS16" s="429"/>
      <c r="BT16" s="429"/>
      <c r="BU16" s="430"/>
      <c r="BV16" s="428">
        <v>11650735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8365</v>
      </c>
      <c r="AD17" s="480"/>
      <c r="AE17" s="480"/>
      <c r="AF17" s="480"/>
      <c r="AG17" s="519"/>
      <c r="AH17" s="479">
        <v>8727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4691764</v>
      </c>
      <c r="BO17" s="429"/>
      <c r="BP17" s="429"/>
      <c r="BQ17" s="429"/>
      <c r="BR17" s="429"/>
      <c r="BS17" s="429"/>
      <c r="BT17" s="429"/>
      <c r="BU17" s="430"/>
      <c r="BV17" s="428">
        <v>4645216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546.99</v>
      </c>
      <c r="M18" s="541"/>
      <c r="N18" s="541"/>
      <c r="O18" s="541"/>
      <c r="P18" s="541"/>
      <c r="Q18" s="541"/>
      <c r="R18" s="542"/>
      <c r="S18" s="542"/>
      <c r="T18" s="542"/>
      <c r="U18" s="542"/>
      <c r="V18" s="543"/>
      <c r="W18" s="446"/>
      <c r="X18" s="447"/>
      <c r="Y18" s="447"/>
      <c r="Z18" s="447"/>
      <c r="AA18" s="447"/>
      <c r="AB18" s="438"/>
      <c r="AC18" s="544">
        <v>57.3</v>
      </c>
      <c r="AD18" s="545"/>
      <c r="AE18" s="545"/>
      <c r="AF18" s="545"/>
      <c r="AG18" s="546"/>
      <c r="AH18" s="544">
        <v>55.3</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13095177</v>
      </c>
      <c r="BO18" s="429"/>
      <c r="BP18" s="429"/>
      <c r="BQ18" s="429"/>
      <c r="BR18" s="429"/>
      <c r="BS18" s="429"/>
      <c r="BT18" s="429"/>
      <c r="BU18" s="430"/>
      <c r="BV18" s="428">
        <v>13331999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59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19189998</v>
      </c>
      <c r="BO19" s="429"/>
      <c r="BP19" s="429"/>
      <c r="BQ19" s="429"/>
      <c r="BR19" s="429"/>
      <c r="BS19" s="429"/>
      <c r="BT19" s="429"/>
      <c r="BU19" s="430"/>
      <c r="BV19" s="428">
        <v>17049908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13481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33082176</v>
      </c>
      <c r="BO23" s="429"/>
      <c r="BP23" s="429"/>
      <c r="BQ23" s="429"/>
      <c r="BR23" s="429"/>
      <c r="BS23" s="429"/>
      <c r="BT23" s="429"/>
      <c r="BU23" s="430"/>
      <c r="BV23" s="428">
        <v>31737306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8300</v>
      </c>
      <c r="R24" s="480"/>
      <c r="S24" s="480"/>
      <c r="T24" s="480"/>
      <c r="U24" s="480"/>
      <c r="V24" s="519"/>
      <c r="W24" s="578"/>
      <c r="X24" s="566"/>
      <c r="Y24" s="567"/>
      <c r="Z24" s="478" t="s">
        <v>171</v>
      </c>
      <c r="AA24" s="458"/>
      <c r="AB24" s="458"/>
      <c r="AC24" s="458"/>
      <c r="AD24" s="458"/>
      <c r="AE24" s="458"/>
      <c r="AF24" s="458"/>
      <c r="AG24" s="459"/>
      <c r="AH24" s="479">
        <v>421</v>
      </c>
      <c r="AI24" s="480"/>
      <c r="AJ24" s="480"/>
      <c r="AK24" s="480"/>
      <c r="AL24" s="519"/>
      <c r="AM24" s="479">
        <v>1342148</v>
      </c>
      <c r="AN24" s="480"/>
      <c r="AO24" s="480"/>
      <c r="AP24" s="480"/>
      <c r="AQ24" s="480"/>
      <c r="AR24" s="519"/>
      <c r="AS24" s="479">
        <v>3188</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25786085</v>
      </c>
      <c r="BO24" s="429"/>
      <c r="BP24" s="429"/>
      <c r="BQ24" s="429"/>
      <c r="BR24" s="429"/>
      <c r="BS24" s="429"/>
      <c r="BT24" s="429"/>
      <c r="BU24" s="430"/>
      <c r="BV24" s="428">
        <v>25301322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6700</v>
      </c>
      <c r="R25" s="480"/>
      <c r="S25" s="480"/>
      <c r="T25" s="480"/>
      <c r="U25" s="480"/>
      <c r="V25" s="519"/>
      <c r="W25" s="578"/>
      <c r="X25" s="566"/>
      <c r="Y25" s="567"/>
      <c r="Z25" s="478" t="s">
        <v>174</v>
      </c>
      <c r="AA25" s="458"/>
      <c r="AB25" s="458"/>
      <c r="AC25" s="458"/>
      <c r="AD25" s="458"/>
      <c r="AE25" s="458"/>
      <c r="AF25" s="458"/>
      <c r="AG25" s="459"/>
      <c r="AH25" s="479">
        <v>66</v>
      </c>
      <c r="AI25" s="480"/>
      <c r="AJ25" s="480"/>
      <c r="AK25" s="480"/>
      <c r="AL25" s="519"/>
      <c r="AM25" s="479">
        <v>207240</v>
      </c>
      <c r="AN25" s="480"/>
      <c r="AO25" s="480"/>
      <c r="AP25" s="480"/>
      <c r="AQ25" s="480"/>
      <c r="AR25" s="519"/>
      <c r="AS25" s="479">
        <v>3140</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2271966</v>
      </c>
      <c r="BO25" s="392"/>
      <c r="BP25" s="392"/>
      <c r="BQ25" s="392"/>
      <c r="BR25" s="392"/>
      <c r="BS25" s="392"/>
      <c r="BT25" s="392"/>
      <c r="BU25" s="393"/>
      <c r="BV25" s="391">
        <v>2165970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6000</v>
      </c>
      <c r="R26" s="480"/>
      <c r="S26" s="480"/>
      <c r="T26" s="480"/>
      <c r="U26" s="480"/>
      <c r="V26" s="519"/>
      <c r="W26" s="578"/>
      <c r="X26" s="566"/>
      <c r="Y26" s="567"/>
      <c r="Z26" s="478" t="s">
        <v>177</v>
      </c>
      <c r="AA26" s="588"/>
      <c r="AB26" s="588"/>
      <c r="AC26" s="588"/>
      <c r="AD26" s="588"/>
      <c r="AE26" s="588"/>
      <c r="AF26" s="588"/>
      <c r="AG26" s="589"/>
      <c r="AH26" s="479">
        <v>34</v>
      </c>
      <c r="AI26" s="480"/>
      <c r="AJ26" s="480"/>
      <c r="AK26" s="480"/>
      <c r="AL26" s="519"/>
      <c r="AM26" s="479">
        <v>113730</v>
      </c>
      <c r="AN26" s="480"/>
      <c r="AO26" s="480"/>
      <c r="AP26" s="480"/>
      <c r="AQ26" s="480"/>
      <c r="AR26" s="519"/>
      <c r="AS26" s="479">
        <v>3345</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4250</v>
      </c>
      <c r="R27" s="480"/>
      <c r="S27" s="480"/>
      <c r="T27" s="480"/>
      <c r="U27" s="480"/>
      <c r="V27" s="519"/>
      <c r="W27" s="578"/>
      <c r="X27" s="566"/>
      <c r="Y27" s="567"/>
      <c r="Z27" s="478" t="s">
        <v>180</v>
      </c>
      <c r="AA27" s="458"/>
      <c r="AB27" s="458"/>
      <c r="AC27" s="458"/>
      <c r="AD27" s="458"/>
      <c r="AE27" s="458"/>
      <c r="AF27" s="458"/>
      <c r="AG27" s="459"/>
      <c r="AH27" s="479">
        <v>59</v>
      </c>
      <c r="AI27" s="480"/>
      <c r="AJ27" s="480"/>
      <c r="AK27" s="480"/>
      <c r="AL27" s="519"/>
      <c r="AM27" s="479">
        <v>164678</v>
      </c>
      <c r="AN27" s="480"/>
      <c r="AO27" s="480"/>
      <c r="AP27" s="480"/>
      <c r="AQ27" s="480"/>
      <c r="AR27" s="519"/>
      <c r="AS27" s="479">
        <v>2791</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372819</v>
      </c>
      <c r="BO27" s="602"/>
      <c r="BP27" s="602"/>
      <c r="BQ27" s="602"/>
      <c r="BR27" s="602"/>
      <c r="BS27" s="602"/>
      <c r="BT27" s="602"/>
      <c r="BU27" s="603"/>
      <c r="BV27" s="601">
        <v>372743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3570</v>
      </c>
      <c r="R28" s="480"/>
      <c r="S28" s="480"/>
      <c r="T28" s="480"/>
      <c r="U28" s="480"/>
      <c r="V28" s="519"/>
      <c r="W28" s="578"/>
      <c r="X28" s="566"/>
      <c r="Y28" s="567"/>
      <c r="Z28" s="478" t="s">
        <v>183</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1070330</v>
      </c>
      <c r="BO28" s="392"/>
      <c r="BP28" s="392"/>
      <c r="BQ28" s="392"/>
      <c r="BR28" s="392"/>
      <c r="BS28" s="392"/>
      <c r="BT28" s="392"/>
      <c r="BU28" s="393"/>
      <c r="BV28" s="391">
        <v>2968137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16</v>
      </c>
      <c r="M29" s="480"/>
      <c r="N29" s="480"/>
      <c r="O29" s="480"/>
      <c r="P29" s="519"/>
      <c r="Q29" s="479">
        <v>3420</v>
      </c>
      <c r="R29" s="480"/>
      <c r="S29" s="480"/>
      <c r="T29" s="480"/>
      <c r="U29" s="480"/>
      <c r="V29" s="519"/>
      <c r="W29" s="579"/>
      <c r="X29" s="580"/>
      <c r="Y29" s="581"/>
      <c r="Z29" s="478" t="s">
        <v>186</v>
      </c>
      <c r="AA29" s="458"/>
      <c r="AB29" s="458"/>
      <c r="AC29" s="458"/>
      <c r="AD29" s="458"/>
      <c r="AE29" s="458"/>
      <c r="AF29" s="458"/>
      <c r="AG29" s="459"/>
      <c r="AH29" s="479">
        <v>480</v>
      </c>
      <c r="AI29" s="480"/>
      <c r="AJ29" s="480"/>
      <c r="AK29" s="480"/>
      <c r="AL29" s="519"/>
      <c r="AM29" s="479">
        <v>1506826</v>
      </c>
      <c r="AN29" s="480"/>
      <c r="AO29" s="480"/>
      <c r="AP29" s="480"/>
      <c r="AQ29" s="480"/>
      <c r="AR29" s="519"/>
      <c r="AS29" s="479">
        <v>3139</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1744482</v>
      </c>
      <c r="BO29" s="429"/>
      <c r="BP29" s="429"/>
      <c r="BQ29" s="429"/>
      <c r="BR29" s="429"/>
      <c r="BS29" s="429"/>
      <c r="BT29" s="429"/>
      <c r="BU29" s="430"/>
      <c r="BV29" s="428">
        <v>987778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98.2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4355841</v>
      </c>
      <c r="BO30" s="602"/>
      <c r="BP30" s="602"/>
      <c r="BQ30" s="602"/>
      <c r="BR30" s="602"/>
      <c r="BS30" s="602"/>
      <c r="BT30" s="602"/>
      <c r="BU30" s="603"/>
      <c r="BV30" s="601">
        <v>3963362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6</v>
      </c>
      <c r="V34" s="614"/>
      <c r="W34" s="615" t="str">
        <f>IF('各会計、関係団体の財政状況及び健全化判断比率'!B28="","",'各会計、関係団体の財政状況及び健全化判断比率'!B28)</f>
        <v>高梁市国民健康保険特別会計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IF('各会計、関係団体の財政状況及び健全化判断比率'!B32="","",'各会計、関係団体の財政状況及び健全化判断比率'!B32)</f>
        <v>高梁市水道事業特別会計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IF('各会計、関係団体の財政状況及び健全化判断比率'!B34="","",'各会計、関係団体の財政状況及び健全化判断比率'!B34)</f>
        <v>高梁市簡易水道事業特別会計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高梁地域事務組合一般会計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25</v>
      </c>
      <c r="CP34" s="614"/>
      <c r="CQ34" s="615" t="str">
        <f>IF('各会計、関係団体の財政状況及び健全化判断比率'!BS7="","",'各会計、関係団体の財政状況及び健全化判断比率'!BS7)</f>
        <v>高梁市土地開発公社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高梁市へき地診療所特別会計</v>
      </c>
      <c r="F35" s="615"/>
      <c r="G35" s="615"/>
      <c r="H35" s="615"/>
      <c r="I35" s="615"/>
      <c r="J35" s="615"/>
      <c r="K35" s="615"/>
      <c r="L35" s="615"/>
      <c r="M35" s="615"/>
      <c r="N35" s="615"/>
      <c r="O35" s="615"/>
      <c r="P35" s="615"/>
      <c r="Q35" s="615"/>
      <c r="R35" s="615"/>
      <c r="S35" s="615"/>
      <c r="T35" s="213"/>
      <c r="U35" s="614">
        <f>IF(W35="","",U34+1)</f>
        <v>7</v>
      </c>
      <c r="V35" s="614"/>
      <c r="W35" s="615" t="str">
        <f>IF('各会計、関係団体の財政状況及び健全化判断比率'!B29="","",'各会計、関係団体の財政状況及び健全化判断比率'!B29)</f>
        <v>高梁市後期高齢者医療特別会計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IF('各会計、関係団体の財政状況及び健全化判断比率'!B33="","",'各会計、関係団体の財政状況及び健全化判断比率'!B33)</f>
        <v>高梁市国民健康保険成羽病院事業会計</v>
      </c>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IF('各会計、関係団体の財政状況及び健全化判断比率'!B35="","",'各会計、関係団体の財政状況及び健全化判断比率'!B35)</f>
        <v>高梁市下水道事業特別会計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高梁地域事務組合農業共済事業会計</v>
      </c>
      <c r="BZ35" s="615"/>
      <c r="CA35" s="615"/>
      <c r="CB35" s="615"/>
      <c r="CC35" s="615"/>
      <c r="CD35" s="615"/>
      <c r="CE35" s="615"/>
      <c r="CF35" s="615"/>
      <c r="CG35" s="615"/>
      <c r="CH35" s="615"/>
      <c r="CI35" s="615"/>
      <c r="CJ35" s="615"/>
      <c r="CK35" s="615"/>
      <c r="CL35" s="615"/>
      <c r="CM35" s="615"/>
      <c r="CN35" s="213"/>
      <c r="CO35" s="614">
        <f t="shared" ref="CO35:CO43" si="3">IF(CQ35="","",CO34+1)</f>
        <v>26</v>
      </c>
      <c r="CP35" s="614"/>
      <c r="CQ35" s="615" t="str">
        <f>IF('各会計、関係団体の財政状況及び健全化判断比率'!BS8="","",'各会計、関係団体の財政状況及び健全化判断比率'!BS8)</f>
        <v>（公財）成羽町美術振興財団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高梁市養護老人ホーム特別会計</v>
      </c>
      <c r="F36" s="615"/>
      <c r="G36" s="615"/>
      <c r="H36" s="615"/>
      <c r="I36" s="615"/>
      <c r="J36" s="615"/>
      <c r="K36" s="615"/>
      <c r="L36" s="615"/>
      <c r="M36" s="615"/>
      <c r="N36" s="615"/>
      <c r="O36" s="615"/>
      <c r="P36" s="615"/>
      <c r="Q36" s="615"/>
      <c r="R36" s="615"/>
      <c r="S36" s="615"/>
      <c r="T36" s="213"/>
      <c r="U36" s="614">
        <f t="shared" ref="U36:U43" si="4">IF(W36="","",U35+1)</f>
        <v>8</v>
      </c>
      <c r="V36" s="614"/>
      <c r="W36" s="615" t="str">
        <f>IF('各会計、関係団体の財政状況及び健全化判断比率'!B30="","",'各会計、関係団体の財政状況及び健全化判断比率'!B30)</f>
        <v>高梁市介護保険特別会計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IF('各会計、関係団体の財政状況及び健全化判断比率'!B36="","",'各会計、関係団体の財政状況及び健全化判断比率'!B36)</f>
        <v>高梁市地域開発事業特別会計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岡山県広域水道企業団</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高梁市住宅新築資金等貸付事業特別会計</v>
      </c>
      <c r="F37" s="615"/>
      <c r="G37" s="615"/>
      <c r="H37" s="615"/>
      <c r="I37" s="615"/>
      <c r="J37" s="615"/>
      <c r="K37" s="615"/>
      <c r="L37" s="615"/>
      <c r="M37" s="615"/>
      <c r="N37" s="615"/>
      <c r="O37" s="615"/>
      <c r="P37" s="615"/>
      <c r="Q37" s="615"/>
      <c r="R37" s="615"/>
      <c r="S37" s="615"/>
      <c r="T37" s="213"/>
      <c r="U37" s="614">
        <f t="shared" si="4"/>
        <v>9</v>
      </c>
      <c r="V37" s="614"/>
      <c r="W37" s="615" t="str">
        <f>IF('各会計、関係団体の財政状況及び健全化判断比率'!B31="","",'各会計、関係団体の財政状況及び健全化判断比率'!B31)</f>
        <v>高梁市特別養護老人ホーム特別会計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岡山県後期高齢者医療広域連合一般会計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f t="shared" ref="C38:C43" si="5">IF(E38="","",C37+1)</f>
        <v>5</v>
      </c>
      <c r="D38" s="614"/>
      <c r="E38" s="615" t="str">
        <f>IF('各会計、関係団体の財政状況及び健全化判断比率'!B11="","",'各会計、関係団体の財政状況及び健全化判断比率'!B11)</f>
        <v>高梁市畑地かんがい事業特別会計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岡山県後期高齢者医療広域連合特別会計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岡山県市町村総合事務組合一般会計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岡山県市町村総合事務組合貸付金特別会計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岡山県市町村総合事務組合拠出金事業特別会計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23</v>
      </c>
      <c r="BX42" s="614"/>
      <c r="BY42" s="615" t="str">
        <f>IF('各会計、関係団体の財政状況及び健全化判断比率'!B76="","",'各会計、関係団体の財政状況及び健全化判断比率'!B76)</f>
        <v>岡山県市町村総合事務組合交通災害共済特別会計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24</v>
      </c>
      <c r="BX43" s="614"/>
      <c r="BY43" s="615" t="str">
        <f>IF('各会計、関係団体の財政状況及び健全化判断比率'!B77="","",'各会計、関係団体の財政状況及び健全化判断比率'!B77)</f>
        <v>岡山県市町村税整理組合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USu/kDsLiIyISVNskl6JcVMWFP07Nyx3RlHoQMKIk61lKhpV9MfwT/0il0wXB6oZStiA3PWGNeXfudPcNU9AA==" saltValue="lmTR2Iq57/7hDau0sq7o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3916789</v>
      </c>
      <c r="S5" s="631"/>
      <c r="T5" s="631"/>
      <c r="U5" s="631"/>
      <c r="V5" s="631"/>
      <c r="W5" s="631"/>
      <c r="X5" s="631"/>
      <c r="Y5" s="632"/>
      <c r="Z5" s="633">
        <v>13.7</v>
      </c>
      <c r="AA5" s="633"/>
      <c r="AB5" s="633"/>
      <c r="AC5" s="633"/>
      <c r="AD5" s="634">
        <v>3804113</v>
      </c>
      <c r="AE5" s="634"/>
      <c r="AF5" s="634"/>
      <c r="AG5" s="634"/>
      <c r="AH5" s="634"/>
      <c r="AI5" s="634"/>
      <c r="AJ5" s="634"/>
      <c r="AK5" s="634"/>
      <c r="AL5" s="635">
        <v>28.7</v>
      </c>
      <c r="AM5" s="636"/>
      <c r="AN5" s="636"/>
      <c r="AO5" s="637"/>
      <c r="AP5" s="627" t="s">
        <v>224</v>
      </c>
      <c r="AQ5" s="628"/>
      <c r="AR5" s="628"/>
      <c r="AS5" s="628"/>
      <c r="AT5" s="628"/>
      <c r="AU5" s="628"/>
      <c r="AV5" s="628"/>
      <c r="AW5" s="628"/>
      <c r="AX5" s="628"/>
      <c r="AY5" s="628"/>
      <c r="AZ5" s="628"/>
      <c r="BA5" s="628"/>
      <c r="BB5" s="628"/>
      <c r="BC5" s="628"/>
      <c r="BD5" s="628"/>
      <c r="BE5" s="628"/>
      <c r="BF5" s="629"/>
      <c r="BG5" s="641">
        <v>3804113</v>
      </c>
      <c r="BH5" s="642"/>
      <c r="BI5" s="642"/>
      <c r="BJ5" s="642"/>
      <c r="BK5" s="642"/>
      <c r="BL5" s="642"/>
      <c r="BM5" s="642"/>
      <c r="BN5" s="643"/>
      <c r="BO5" s="644">
        <v>97.1</v>
      </c>
      <c r="BP5" s="644"/>
      <c r="BQ5" s="644"/>
      <c r="BR5" s="644"/>
      <c r="BS5" s="645">
        <v>40939</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314873</v>
      </c>
      <c r="S6" s="642"/>
      <c r="T6" s="642"/>
      <c r="U6" s="642"/>
      <c r="V6" s="642"/>
      <c r="W6" s="642"/>
      <c r="X6" s="642"/>
      <c r="Y6" s="643"/>
      <c r="Z6" s="644">
        <v>1.1000000000000001</v>
      </c>
      <c r="AA6" s="644"/>
      <c r="AB6" s="644"/>
      <c r="AC6" s="644"/>
      <c r="AD6" s="645">
        <v>314873</v>
      </c>
      <c r="AE6" s="645"/>
      <c r="AF6" s="645"/>
      <c r="AG6" s="645"/>
      <c r="AH6" s="645"/>
      <c r="AI6" s="645"/>
      <c r="AJ6" s="645"/>
      <c r="AK6" s="645"/>
      <c r="AL6" s="646">
        <v>2.4</v>
      </c>
      <c r="AM6" s="647"/>
      <c r="AN6" s="647"/>
      <c r="AO6" s="648"/>
      <c r="AP6" s="638" t="s">
        <v>229</v>
      </c>
      <c r="AQ6" s="639"/>
      <c r="AR6" s="639"/>
      <c r="AS6" s="639"/>
      <c r="AT6" s="639"/>
      <c r="AU6" s="639"/>
      <c r="AV6" s="639"/>
      <c r="AW6" s="639"/>
      <c r="AX6" s="639"/>
      <c r="AY6" s="639"/>
      <c r="AZ6" s="639"/>
      <c r="BA6" s="639"/>
      <c r="BB6" s="639"/>
      <c r="BC6" s="639"/>
      <c r="BD6" s="639"/>
      <c r="BE6" s="639"/>
      <c r="BF6" s="640"/>
      <c r="BG6" s="641">
        <v>3804113</v>
      </c>
      <c r="BH6" s="642"/>
      <c r="BI6" s="642"/>
      <c r="BJ6" s="642"/>
      <c r="BK6" s="642"/>
      <c r="BL6" s="642"/>
      <c r="BM6" s="642"/>
      <c r="BN6" s="643"/>
      <c r="BO6" s="644">
        <v>97.1</v>
      </c>
      <c r="BP6" s="644"/>
      <c r="BQ6" s="644"/>
      <c r="BR6" s="644"/>
      <c r="BS6" s="645">
        <v>40939</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175447</v>
      </c>
      <c r="CS6" s="642"/>
      <c r="CT6" s="642"/>
      <c r="CU6" s="642"/>
      <c r="CV6" s="642"/>
      <c r="CW6" s="642"/>
      <c r="CX6" s="642"/>
      <c r="CY6" s="643"/>
      <c r="CZ6" s="635">
        <v>0.6</v>
      </c>
      <c r="DA6" s="636"/>
      <c r="DB6" s="636"/>
      <c r="DC6" s="655"/>
      <c r="DD6" s="650" t="s">
        <v>231</v>
      </c>
      <c r="DE6" s="642"/>
      <c r="DF6" s="642"/>
      <c r="DG6" s="642"/>
      <c r="DH6" s="642"/>
      <c r="DI6" s="642"/>
      <c r="DJ6" s="642"/>
      <c r="DK6" s="642"/>
      <c r="DL6" s="642"/>
      <c r="DM6" s="642"/>
      <c r="DN6" s="642"/>
      <c r="DO6" s="642"/>
      <c r="DP6" s="643"/>
      <c r="DQ6" s="650">
        <v>175447</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6986</v>
      </c>
      <c r="S7" s="642"/>
      <c r="T7" s="642"/>
      <c r="U7" s="642"/>
      <c r="V7" s="642"/>
      <c r="W7" s="642"/>
      <c r="X7" s="642"/>
      <c r="Y7" s="643"/>
      <c r="Z7" s="644">
        <v>0</v>
      </c>
      <c r="AA7" s="644"/>
      <c r="AB7" s="644"/>
      <c r="AC7" s="644"/>
      <c r="AD7" s="645">
        <v>6986</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1499877</v>
      </c>
      <c r="BH7" s="642"/>
      <c r="BI7" s="642"/>
      <c r="BJ7" s="642"/>
      <c r="BK7" s="642"/>
      <c r="BL7" s="642"/>
      <c r="BM7" s="642"/>
      <c r="BN7" s="643"/>
      <c r="BO7" s="644">
        <v>38.299999999999997</v>
      </c>
      <c r="BP7" s="644"/>
      <c r="BQ7" s="644"/>
      <c r="BR7" s="644"/>
      <c r="BS7" s="645">
        <v>40939</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3841591</v>
      </c>
      <c r="CS7" s="642"/>
      <c r="CT7" s="642"/>
      <c r="CU7" s="642"/>
      <c r="CV7" s="642"/>
      <c r="CW7" s="642"/>
      <c r="CX7" s="642"/>
      <c r="CY7" s="643"/>
      <c r="CZ7" s="644">
        <v>14.1</v>
      </c>
      <c r="DA7" s="644"/>
      <c r="DB7" s="644"/>
      <c r="DC7" s="644"/>
      <c r="DD7" s="650">
        <v>201583</v>
      </c>
      <c r="DE7" s="642"/>
      <c r="DF7" s="642"/>
      <c r="DG7" s="642"/>
      <c r="DH7" s="642"/>
      <c r="DI7" s="642"/>
      <c r="DJ7" s="642"/>
      <c r="DK7" s="642"/>
      <c r="DL7" s="642"/>
      <c r="DM7" s="642"/>
      <c r="DN7" s="642"/>
      <c r="DO7" s="642"/>
      <c r="DP7" s="643"/>
      <c r="DQ7" s="650">
        <v>3183366</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14440</v>
      </c>
      <c r="S8" s="642"/>
      <c r="T8" s="642"/>
      <c r="U8" s="642"/>
      <c r="V8" s="642"/>
      <c r="W8" s="642"/>
      <c r="X8" s="642"/>
      <c r="Y8" s="643"/>
      <c r="Z8" s="644">
        <v>0.1</v>
      </c>
      <c r="AA8" s="644"/>
      <c r="AB8" s="644"/>
      <c r="AC8" s="644"/>
      <c r="AD8" s="645">
        <v>14440</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51391</v>
      </c>
      <c r="BH8" s="642"/>
      <c r="BI8" s="642"/>
      <c r="BJ8" s="642"/>
      <c r="BK8" s="642"/>
      <c r="BL8" s="642"/>
      <c r="BM8" s="642"/>
      <c r="BN8" s="643"/>
      <c r="BO8" s="644">
        <v>1.3</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8032098</v>
      </c>
      <c r="CS8" s="642"/>
      <c r="CT8" s="642"/>
      <c r="CU8" s="642"/>
      <c r="CV8" s="642"/>
      <c r="CW8" s="642"/>
      <c r="CX8" s="642"/>
      <c r="CY8" s="643"/>
      <c r="CZ8" s="644">
        <v>29.5</v>
      </c>
      <c r="DA8" s="644"/>
      <c r="DB8" s="644"/>
      <c r="DC8" s="644"/>
      <c r="DD8" s="650">
        <v>1655153</v>
      </c>
      <c r="DE8" s="642"/>
      <c r="DF8" s="642"/>
      <c r="DG8" s="642"/>
      <c r="DH8" s="642"/>
      <c r="DI8" s="642"/>
      <c r="DJ8" s="642"/>
      <c r="DK8" s="642"/>
      <c r="DL8" s="642"/>
      <c r="DM8" s="642"/>
      <c r="DN8" s="642"/>
      <c r="DO8" s="642"/>
      <c r="DP8" s="643"/>
      <c r="DQ8" s="650">
        <v>3827569</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11659</v>
      </c>
      <c r="S9" s="642"/>
      <c r="T9" s="642"/>
      <c r="U9" s="642"/>
      <c r="V9" s="642"/>
      <c r="W9" s="642"/>
      <c r="X9" s="642"/>
      <c r="Y9" s="643"/>
      <c r="Z9" s="644">
        <v>0</v>
      </c>
      <c r="AA9" s="644"/>
      <c r="AB9" s="644"/>
      <c r="AC9" s="644"/>
      <c r="AD9" s="645">
        <v>11659</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1160493</v>
      </c>
      <c r="BH9" s="642"/>
      <c r="BI9" s="642"/>
      <c r="BJ9" s="642"/>
      <c r="BK9" s="642"/>
      <c r="BL9" s="642"/>
      <c r="BM9" s="642"/>
      <c r="BN9" s="643"/>
      <c r="BO9" s="644">
        <v>29.6</v>
      </c>
      <c r="BP9" s="644"/>
      <c r="BQ9" s="644"/>
      <c r="BR9" s="644"/>
      <c r="BS9" s="650" t="s">
        <v>231</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2476944</v>
      </c>
      <c r="CS9" s="642"/>
      <c r="CT9" s="642"/>
      <c r="CU9" s="642"/>
      <c r="CV9" s="642"/>
      <c r="CW9" s="642"/>
      <c r="CX9" s="642"/>
      <c r="CY9" s="643"/>
      <c r="CZ9" s="644">
        <v>9.1</v>
      </c>
      <c r="DA9" s="644"/>
      <c r="DB9" s="644"/>
      <c r="DC9" s="644"/>
      <c r="DD9" s="650">
        <v>31247</v>
      </c>
      <c r="DE9" s="642"/>
      <c r="DF9" s="642"/>
      <c r="DG9" s="642"/>
      <c r="DH9" s="642"/>
      <c r="DI9" s="642"/>
      <c r="DJ9" s="642"/>
      <c r="DK9" s="642"/>
      <c r="DL9" s="642"/>
      <c r="DM9" s="642"/>
      <c r="DN9" s="642"/>
      <c r="DO9" s="642"/>
      <c r="DP9" s="643"/>
      <c r="DQ9" s="650">
        <v>2199355</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231</v>
      </c>
      <c r="S10" s="642"/>
      <c r="T10" s="642"/>
      <c r="U10" s="642"/>
      <c r="V10" s="642"/>
      <c r="W10" s="642"/>
      <c r="X10" s="642"/>
      <c r="Y10" s="643"/>
      <c r="Z10" s="644" t="s">
        <v>231</v>
      </c>
      <c r="AA10" s="644"/>
      <c r="AB10" s="644"/>
      <c r="AC10" s="644"/>
      <c r="AD10" s="645" t="s">
        <v>231</v>
      </c>
      <c r="AE10" s="645"/>
      <c r="AF10" s="645"/>
      <c r="AG10" s="645"/>
      <c r="AH10" s="645"/>
      <c r="AI10" s="645"/>
      <c r="AJ10" s="645"/>
      <c r="AK10" s="645"/>
      <c r="AL10" s="646" t="s">
        <v>231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81648</v>
      </c>
      <c r="BH10" s="642"/>
      <c r="BI10" s="642"/>
      <c r="BJ10" s="642"/>
      <c r="BK10" s="642"/>
      <c r="BL10" s="642"/>
      <c r="BM10" s="642"/>
      <c r="BN10" s="643"/>
      <c r="BO10" s="644">
        <v>2.1</v>
      </c>
      <c r="BP10" s="644"/>
      <c r="BQ10" s="644"/>
      <c r="BR10" s="644"/>
      <c r="BS10" s="650" t="s">
        <v>231</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49251</v>
      </c>
      <c r="CS10" s="642"/>
      <c r="CT10" s="642"/>
      <c r="CU10" s="642"/>
      <c r="CV10" s="642"/>
      <c r="CW10" s="642"/>
      <c r="CX10" s="642"/>
      <c r="CY10" s="643"/>
      <c r="CZ10" s="644">
        <v>0.2</v>
      </c>
      <c r="DA10" s="644"/>
      <c r="DB10" s="644"/>
      <c r="DC10" s="644"/>
      <c r="DD10" s="650" t="s">
        <v>231</v>
      </c>
      <c r="DE10" s="642"/>
      <c r="DF10" s="642"/>
      <c r="DG10" s="642"/>
      <c r="DH10" s="642"/>
      <c r="DI10" s="642"/>
      <c r="DJ10" s="642"/>
      <c r="DK10" s="642"/>
      <c r="DL10" s="642"/>
      <c r="DM10" s="642"/>
      <c r="DN10" s="642"/>
      <c r="DO10" s="642"/>
      <c r="DP10" s="643"/>
      <c r="DQ10" s="650">
        <v>13321</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231</v>
      </c>
      <c r="S11" s="642"/>
      <c r="T11" s="642"/>
      <c r="U11" s="642"/>
      <c r="V11" s="642"/>
      <c r="W11" s="642"/>
      <c r="X11" s="642"/>
      <c r="Y11" s="643"/>
      <c r="Z11" s="644" t="s">
        <v>231</v>
      </c>
      <c r="AA11" s="644"/>
      <c r="AB11" s="644"/>
      <c r="AC11" s="644"/>
      <c r="AD11" s="645" t="s">
        <v>231</v>
      </c>
      <c r="AE11" s="645"/>
      <c r="AF11" s="645"/>
      <c r="AG11" s="645"/>
      <c r="AH11" s="645"/>
      <c r="AI11" s="645"/>
      <c r="AJ11" s="645"/>
      <c r="AK11" s="645"/>
      <c r="AL11" s="646" t="s">
        <v>231</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206345</v>
      </c>
      <c r="BH11" s="642"/>
      <c r="BI11" s="642"/>
      <c r="BJ11" s="642"/>
      <c r="BK11" s="642"/>
      <c r="BL11" s="642"/>
      <c r="BM11" s="642"/>
      <c r="BN11" s="643"/>
      <c r="BO11" s="644">
        <v>5.3</v>
      </c>
      <c r="BP11" s="644"/>
      <c r="BQ11" s="644"/>
      <c r="BR11" s="644"/>
      <c r="BS11" s="650">
        <v>40939</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1139264</v>
      </c>
      <c r="CS11" s="642"/>
      <c r="CT11" s="642"/>
      <c r="CU11" s="642"/>
      <c r="CV11" s="642"/>
      <c r="CW11" s="642"/>
      <c r="CX11" s="642"/>
      <c r="CY11" s="643"/>
      <c r="CZ11" s="644">
        <v>4.2</v>
      </c>
      <c r="DA11" s="644"/>
      <c r="DB11" s="644"/>
      <c r="DC11" s="644"/>
      <c r="DD11" s="650">
        <v>226257</v>
      </c>
      <c r="DE11" s="642"/>
      <c r="DF11" s="642"/>
      <c r="DG11" s="642"/>
      <c r="DH11" s="642"/>
      <c r="DI11" s="642"/>
      <c r="DJ11" s="642"/>
      <c r="DK11" s="642"/>
      <c r="DL11" s="642"/>
      <c r="DM11" s="642"/>
      <c r="DN11" s="642"/>
      <c r="DO11" s="642"/>
      <c r="DP11" s="643"/>
      <c r="DQ11" s="650">
        <v>532606</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610979</v>
      </c>
      <c r="S12" s="642"/>
      <c r="T12" s="642"/>
      <c r="U12" s="642"/>
      <c r="V12" s="642"/>
      <c r="W12" s="642"/>
      <c r="X12" s="642"/>
      <c r="Y12" s="643"/>
      <c r="Z12" s="644">
        <v>2.1</v>
      </c>
      <c r="AA12" s="644"/>
      <c r="AB12" s="644"/>
      <c r="AC12" s="644"/>
      <c r="AD12" s="645">
        <v>610979</v>
      </c>
      <c r="AE12" s="645"/>
      <c r="AF12" s="645"/>
      <c r="AG12" s="645"/>
      <c r="AH12" s="645"/>
      <c r="AI12" s="645"/>
      <c r="AJ12" s="645"/>
      <c r="AK12" s="645"/>
      <c r="AL12" s="646">
        <v>4.5999999999999996</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2009082</v>
      </c>
      <c r="BH12" s="642"/>
      <c r="BI12" s="642"/>
      <c r="BJ12" s="642"/>
      <c r="BK12" s="642"/>
      <c r="BL12" s="642"/>
      <c r="BM12" s="642"/>
      <c r="BN12" s="643"/>
      <c r="BO12" s="644">
        <v>51.3</v>
      </c>
      <c r="BP12" s="644"/>
      <c r="BQ12" s="644"/>
      <c r="BR12" s="644"/>
      <c r="BS12" s="650" t="s">
        <v>231</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256779</v>
      </c>
      <c r="CS12" s="642"/>
      <c r="CT12" s="642"/>
      <c r="CU12" s="642"/>
      <c r="CV12" s="642"/>
      <c r="CW12" s="642"/>
      <c r="CX12" s="642"/>
      <c r="CY12" s="643"/>
      <c r="CZ12" s="644">
        <v>0.9</v>
      </c>
      <c r="DA12" s="644"/>
      <c r="DB12" s="644"/>
      <c r="DC12" s="644"/>
      <c r="DD12" s="650">
        <v>20754</v>
      </c>
      <c r="DE12" s="642"/>
      <c r="DF12" s="642"/>
      <c r="DG12" s="642"/>
      <c r="DH12" s="642"/>
      <c r="DI12" s="642"/>
      <c r="DJ12" s="642"/>
      <c r="DK12" s="642"/>
      <c r="DL12" s="642"/>
      <c r="DM12" s="642"/>
      <c r="DN12" s="642"/>
      <c r="DO12" s="642"/>
      <c r="DP12" s="643"/>
      <c r="DQ12" s="650">
        <v>212072</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v>7711</v>
      </c>
      <c r="S13" s="642"/>
      <c r="T13" s="642"/>
      <c r="U13" s="642"/>
      <c r="V13" s="642"/>
      <c r="W13" s="642"/>
      <c r="X13" s="642"/>
      <c r="Y13" s="643"/>
      <c r="Z13" s="644">
        <v>0</v>
      </c>
      <c r="AA13" s="644"/>
      <c r="AB13" s="644"/>
      <c r="AC13" s="644"/>
      <c r="AD13" s="645">
        <v>7711</v>
      </c>
      <c r="AE13" s="645"/>
      <c r="AF13" s="645"/>
      <c r="AG13" s="645"/>
      <c r="AH13" s="645"/>
      <c r="AI13" s="645"/>
      <c r="AJ13" s="645"/>
      <c r="AK13" s="645"/>
      <c r="AL13" s="646">
        <v>0.1</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1999879</v>
      </c>
      <c r="BH13" s="642"/>
      <c r="BI13" s="642"/>
      <c r="BJ13" s="642"/>
      <c r="BK13" s="642"/>
      <c r="BL13" s="642"/>
      <c r="BM13" s="642"/>
      <c r="BN13" s="643"/>
      <c r="BO13" s="644">
        <v>51.1</v>
      </c>
      <c r="BP13" s="644"/>
      <c r="BQ13" s="644"/>
      <c r="BR13" s="644"/>
      <c r="BS13" s="650" t="s">
        <v>231</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1606076</v>
      </c>
      <c r="CS13" s="642"/>
      <c r="CT13" s="642"/>
      <c r="CU13" s="642"/>
      <c r="CV13" s="642"/>
      <c r="CW13" s="642"/>
      <c r="CX13" s="642"/>
      <c r="CY13" s="643"/>
      <c r="CZ13" s="644">
        <v>5.9</v>
      </c>
      <c r="DA13" s="644"/>
      <c r="DB13" s="644"/>
      <c r="DC13" s="644"/>
      <c r="DD13" s="650">
        <v>701366</v>
      </c>
      <c r="DE13" s="642"/>
      <c r="DF13" s="642"/>
      <c r="DG13" s="642"/>
      <c r="DH13" s="642"/>
      <c r="DI13" s="642"/>
      <c r="DJ13" s="642"/>
      <c r="DK13" s="642"/>
      <c r="DL13" s="642"/>
      <c r="DM13" s="642"/>
      <c r="DN13" s="642"/>
      <c r="DO13" s="642"/>
      <c r="DP13" s="643"/>
      <c r="DQ13" s="650">
        <v>975181</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231</v>
      </c>
      <c r="S14" s="642"/>
      <c r="T14" s="642"/>
      <c r="U14" s="642"/>
      <c r="V14" s="642"/>
      <c r="W14" s="642"/>
      <c r="X14" s="642"/>
      <c r="Y14" s="643"/>
      <c r="Z14" s="644" t="s">
        <v>231</v>
      </c>
      <c r="AA14" s="644"/>
      <c r="AB14" s="644"/>
      <c r="AC14" s="644"/>
      <c r="AD14" s="645" t="s">
        <v>231</v>
      </c>
      <c r="AE14" s="645"/>
      <c r="AF14" s="645"/>
      <c r="AG14" s="645"/>
      <c r="AH14" s="645"/>
      <c r="AI14" s="645"/>
      <c r="AJ14" s="645"/>
      <c r="AK14" s="645"/>
      <c r="AL14" s="646" t="s">
        <v>231</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121917</v>
      </c>
      <c r="BH14" s="642"/>
      <c r="BI14" s="642"/>
      <c r="BJ14" s="642"/>
      <c r="BK14" s="642"/>
      <c r="BL14" s="642"/>
      <c r="BM14" s="642"/>
      <c r="BN14" s="643"/>
      <c r="BO14" s="644">
        <v>3.1</v>
      </c>
      <c r="BP14" s="644"/>
      <c r="BQ14" s="644"/>
      <c r="BR14" s="644"/>
      <c r="BS14" s="650" t="s">
        <v>231</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740332</v>
      </c>
      <c r="CS14" s="642"/>
      <c r="CT14" s="642"/>
      <c r="CU14" s="642"/>
      <c r="CV14" s="642"/>
      <c r="CW14" s="642"/>
      <c r="CX14" s="642"/>
      <c r="CY14" s="643"/>
      <c r="CZ14" s="644">
        <v>2.7</v>
      </c>
      <c r="DA14" s="644"/>
      <c r="DB14" s="644"/>
      <c r="DC14" s="644"/>
      <c r="DD14" s="650">
        <v>86383</v>
      </c>
      <c r="DE14" s="642"/>
      <c r="DF14" s="642"/>
      <c r="DG14" s="642"/>
      <c r="DH14" s="642"/>
      <c r="DI14" s="642"/>
      <c r="DJ14" s="642"/>
      <c r="DK14" s="642"/>
      <c r="DL14" s="642"/>
      <c r="DM14" s="642"/>
      <c r="DN14" s="642"/>
      <c r="DO14" s="642"/>
      <c r="DP14" s="643"/>
      <c r="DQ14" s="650">
        <v>643620</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91504</v>
      </c>
      <c r="S15" s="642"/>
      <c r="T15" s="642"/>
      <c r="U15" s="642"/>
      <c r="V15" s="642"/>
      <c r="W15" s="642"/>
      <c r="X15" s="642"/>
      <c r="Y15" s="643"/>
      <c r="Z15" s="644">
        <v>0.3</v>
      </c>
      <c r="AA15" s="644"/>
      <c r="AB15" s="644"/>
      <c r="AC15" s="644"/>
      <c r="AD15" s="645">
        <v>91504</v>
      </c>
      <c r="AE15" s="645"/>
      <c r="AF15" s="645"/>
      <c r="AG15" s="645"/>
      <c r="AH15" s="645"/>
      <c r="AI15" s="645"/>
      <c r="AJ15" s="645"/>
      <c r="AK15" s="645"/>
      <c r="AL15" s="646">
        <v>0.7</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173093</v>
      </c>
      <c r="BH15" s="642"/>
      <c r="BI15" s="642"/>
      <c r="BJ15" s="642"/>
      <c r="BK15" s="642"/>
      <c r="BL15" s="642"/>
      <c r="BM15" s="642"/>
      <c r="BN15" s="643"/>
      <c r="BO15" s="644">
        <v>4.4000000000000004</v>
      </c>
      <c r="BP15" s="644"/>
      <c r="BQ15" s="644"/>
      <c r="BR15" s="644"/>
      <c r="BS15" s="650" t="s">
        <v>231</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2991257</v>
      </c>
      <c r="CS15" s="642"/>
      <c r="CT15" s="642"/>
      <c r="CU15" s="642"/>
      <c r="CV15" s="642"/>
      <c r="CW15" s="642"/>
      <c r="CX15" s="642"/>
      <c r="CY15" s="643"/>
      <c r="CZ15" s="644">
        <v>11</v>
      </c>
      <c r="DA15" s="644"/>
      <c r="DB15" s="644"/>
      <c r="DC15" s="644"/>
      <c r="DD15" s="650">
        <v>903949</v>
      </c>
      <c r="DE15" s="642"/>
      <c r="DF15" s="642"/>
      <c r="DG15" s="642"/>
      <c r="DH15" s="642"/>
      <c r="DI15" s="642"/>
      <c r="DJ15" s="642"/>
      <c r="DK15" s="642"/>
      <c r="DL15" s="642"/>
      <c r="DM15" s="642"/>
      <c r="DN15" s="642"/>
      <c r="DO15" s="642"/>
      <c r="DP15" s="643"/>
      <c r="DQ15" s="650">
        <v>1810749</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231</v>
      </c>
      <c r="S16" s="642"/>
      <c r="T16" s="642"/>
      <c r="U16" s="642"/>
      <c r="V16" s="642"/>
      <c r="W16" s="642"/>
      <c r="X16" s="642"/>
      <c r="Y16" s="643"/>
      <c r="Z16" s="644" t="s">
        <v>231</v>
      </c>
      <c r="AA16" s="644"/>
      <c r="AB16" s="644"/>
      <c r="AC16" s="644"/>
      <c r="AD16" s="645" t="s">
        <v>231</v>
      </c>
      <c r="AE16" s="645"/>
      <c r="AF16" s="645"/>
      <c r="AG16" s="645"/>
      <c r="AH16" s="645"/>
      <c r="AI16" s="645"/>
      <c r="AJ16" s="645"/>
      <c r="AK16" s="645"/>
      <c r="AL16" s="646" t="s">
        <v>231</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v>144</v>
      </c>
      <c r="BH16" s="642"/>
      <c r="BI16" s="642"/>
      <c r="BJ16" s="642"/>
      <c r="BK16" s="642"/>
      <c r="BL16" s="642"/>
      <c r="BM16" s="642"/>
      <c r="BN16" s="643"/>
      <c r="BO16" s="644">
        <v>0</v>
      </c>
      <c r="BP16" s="644"/>
      <c r="BQ16" s="644"/>
      <c r="BR16" s="644"/>
      <c r="BS16" s="650" t="s">
        <v>231</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2238066</v>
      </c>
      <c r="CS16" s="642"/>
      <c r="CT16" s="642"/>
      <c r="CU16" s="642"/>
      <c r="CV16" s="642"/>
      <c r="CW16" s="642"/>
      <c r="CX16" s="642"/>
      <c r="CY16" s="643"/>
      <c r="CZ16" s="644">
        <v>8.1999999999999993</v>
      </c>
      <c r="DA16" s="644"/>
      <c r="DB16" s="644"/>
      <c r="DC16" s="644"/>
      <c r="DD16" s="650" t="s">
        <v>231</v>
      </c>
      <c r="DE16" s="642"/>
      <c r="DF16" s="642"/>
      <c r="DG16" s="642"/>
      <c r="DH16" s="642"/>
      <c r="DI16" s="642"/>
      <c r="DJ16" s="642"/>
      <c r="DK16" s="642"/>
      <c r="DL16" s="642"/>
      <c r="DM16" s="642"/>
      <c r="DN16" s="642"/>
      <c r="DO16" s="642"/>
      <c r="DP16" s="643"/>
      <c r="DQ16" s="650">
        <v>618653</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10528</v>
      </c>
      <c r="S17" s="642"/>
      <c r="T17" s="642"/>
      <c r="U17" s="642"/>
      <c r="V17" s="642"/>
      <c r="W17" s="642"/>
      <c r="X17" s="642"/>
      <c r="Y17" s="643"/>
      <c r="Z17" s="644">
        <v>0</v>
      </c>
      <c r="AA17" s="644"/>
      <c r="AB17" s="644"/>
      <c r="AC17" s="644"/>
      <c r="AD17" s="645">
        <v>10528</v>
      </c>
      <c r="AE17" s="645"/>
      <c r="AF17" s="645"/>
      <c r="AG17" s="645"/>
      <c r="AH17" s="645"/>
      <c r="AI17" s="645"/>
      <c r="AJ17" s="645"/>
      <c r="AK17" s="645"/>
      <c r="AL17" s="646">
        <v>0.1</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231</v>
      </c>
      <c r="BH17" s="642"/>
      <c r="BI17" s="642"/>
      <c r="BJ17" s="642"/>
      <c r="BK17" s="642"/>
      <c r="BL17" s="642"/>
      <c r="BM17" s="642"/>
      <c r="BN17" s="643"/>
      <c r="BO17" s="644" t="s">
        <v>231</v>
      </c>
      <c r="BP17" s="644"/>
      <c r="BQ17" s="644"/>
      <c r="BR17" s="644"/>
      <c r="BS17" s="650" t="s">
        <v>231</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3665567</v>
      </c>
      <c r="CS17" s="642"/>
      <c r="CT17" s="642"/>
      <c r="CU17" s="642"/>
      <c r="CV17" s="642"/>
      <c r="CW17" s="642"/>
      <c r="CX17" s="642"/>
      <c r="CY17" s="643"/>
      <c r="CZ17" s="644">
        <v>13.5</v>
      </c>
      <c r="DA17" s="644"/>
      <c r="DB17" s="644"/>
      <c r="DC17" s="644"/>
      <c r="DD17" s="650" t="s">
        <v>231</v>
      </c>
      <c r="DE17" s="642"/>
      <c r="DF17" s="642"/>
      <c r="DG17" s="642"/>
      <c r="DH17" s="642"/>
      <c r="DI17" s="642"/>
      <c r="DJ17" s="642"/>
      <c r="DK17" s="642"/>
      <c r="DL17" s="642"/>
      <c r="DM17" s="642"/>
      <c r="DN17" s="642"/>
      <c r="DO17" s="642"/>
      <c r="DP17" s="643"/>
      <c r="DQ17" s="650">
        <v>3568319</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10441929</v>
      </c>
      <c r="S18" s="642"/>
      <c r="T18" s="642"/>
      <c r="U18" s="642"/>
      <c r="V18" s="642"/>
      <c r="W18" s="642"/>
      <c r="X18" s="642"/>
      <c r="Y18" s="643"/>
      <c r="Z18" s="644">
        <v>36.4</v>
      </c>
      <c r="AA18" s="644"/>
      <c r="AB18" s="644"/>
      <c r="AC18" s="644"/>
      <c r="AD18" s="645">
        <v>8372202</v>
      </c>
      <c r="AE18" s="645"/>
      <c r="AF18" s="645"/>
      <c r="AG18" s="645"/>
      <c r="AH18" s="645"/>
      <c r="AI18" s="645"/>
      <c r="AJ18" s="645"/>
      <c r="AK18" s="645"/>
      <c r="AL18" s="646">
        <v>63.1</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231</v>
      </c>
      <c r="BP18" s="644"/>
      <c r="BQ18" s="644"/>
      <c r="BR18" s="644"/>
      <c r="BS18" s="650" t="s">
        <v>231</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231</v>
      </c>
      <c r="CS18" s="642"/>
      <c r="CT18" s="642"/>
      <c r="CU18" s="642"/>
      <c r="CV18" s="642"/>
      <c r="CW18" s="642"/>
      <c r="CX18" s="642"/>
      <c r="CY18" s="643"/>
      <c r="CZ18" s="644" t="s">
        <v>231</v>
      </c>
      <c r="DA18" s="644"/>
      <c r="DB18" s="644"/>
      <c r="DC18" s="644"/>
      <c r="DD18" s="650" t="s">
        <v>231</v>
      </c>
      <c r="DE18" s="642"/>
      <c r="DF18" s="642"/>
      <c r="DG18" s="642"/>
      <c r="DH18" s="642"/>
      <c r="DI18" s="642"/>
      <c r="DJ18" s="642"/>
      <c r="DK18" s="642"/>
      <c r="DL18" s="642"/>
      <c r="DM18" s="642"/>
      <c r="DN18" s="642"/>
      <c r="DO18" s="642"/>
      <c r="DP18" s="643"/>
      <c r="DQ18" s="650" t="s">
        <v>231</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8372202</v>
      </c>
      <c r="S19" s="642"/>
      <c r="T19" s="642"/>
      <c r="U19" s="642"/>
      <c r="V19" s="642"/>
      <c r="W19" s="642"/>
      <c r="X19" s="642"/>
      <c r="Y19" s="643"/>
      <c r="Z19" s="644">
        <v>29.2</v>
      </c>
      <c r="AA19" s="644"/>
      <c r="AB19" s="644"/>
      <c r="AC19" s="644"/>
      <c r="AD19" s="645">
        <v>8372202</v>
      </c>
      <c r="AE19" s="645"/>
      <c r="AF19" s="645"/>
      <c r="AG19" s="645"/>
      <c r="AH19" s="645"/>
      <c r="AI19" s="645"/>
      <c r="AJ19" s="645"/>
      <c r="AK19" s="645"/>
      <c r="AL19" s="646">
        <v>63.1</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112676</v>
      </c>
      <c r="BH19" s="642"/>
      <c r="BI19" s="642"/>
      <c r="BJ19" s="642"/>
      <c r="BK19" s="642"/>
      <c r="BL19" s="642"/>
      <c r="BM19" s="642"/>
      <c r="BN19" s="643"/>
      <c r="BO19" s="644">
        <v>2.9</v>
      </c>
      <c r="BP19" s="644"/>
      <c r="BQ19" s="644"/>
      <c r="BR19" s="644"/>
      <c r="BS19" s="650" t="s">
        <v>231</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231</v>
      </c>
      <c r="DA19" s="644"/>
      <c r="DB19" s="644"/>
      <c r="DC19" s="644"/>
      <c r="DD19" s="650" t="s">
        <v>231</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2069727</v>
      </c>
      <c r="S20" s="642"/>
      <c r="T20" s="642"/>
      <c r="U20" s="642"/>
      <c r="V20" s="642"/>
      <c r="W20" s="642"/>
      <c r="X20" s="642"/>
      <c r="Y20" s="643"/>
      <c r="Z20" s="644">
        <v>7.2</v>
      </c>
      <c r="AA20" s="644"/>
      <c r="AB20" s="644"/>
      <c r="AC20" s="644"/>
      <c r="AD20" s="645" t="s">
        <v>231</v>
      </c>
      <c r="AE20" s="645"/>
      <c r="AF20" s="645"/>
      <c r="AG20" s="645"/>
      <c r="AH20" s="645"/>
      <c r="AI20" s="645"/>
      <c r="AJ20" s="645"/>
      <c r="AK20" s="645"/>
      <c r="AL20" s="646" t="s">
        <v>231</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112676</v>
      </c>
      <c r="BH20" s="642"/>
      <c r="BI20" s="642"/>
      <c r="BJ20" s="642"/>
      <c r="BK20" s="642"/>
      <c r="BL20" s="642"/>
      <c r="BM20" s="642"/>
      <c r="BN20" s="643"/>
      <c r="BO20" s="644">
        <v>2.9</v>
      </c>
      <c r="BP20" s="644"/>
      <c r="BQ20" s="644"/>
      <c r="BR20" s="644"/>
      <c r="BS20" s="650" t="s">
        <v>231</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27212672</v>
      </c>
      <c r="CS20" s="642"/>
      <c r="CT20" s="642"/>
      <c r="CU20" s="642"/>
      <c r="CV20" s="642"/>
      <c r="CW20" s="642"/>
      <c r="CX20" s="642"/>
      <c r="CY20" s="643"/>
      <c r="CZ20" s="644">
        <v>100</v>
      </c>
      <c r="DA20" s="644"/>
      <c r="DB20" s="644"/>
      <c r="DC20" s="644"/>
      <c r="DD20" s="650">
        <v>3826692</v>
      </c>
      <c r="DE20" s="642"/>
      <c r="DF20" s="642"/>
      <c r="DG20" s="642"/>
      <c r="DH20" s="642"/>
      <c r="DI20" s="642"/>
      <c r="DJ20" s="642"/>
      <c r="DK20" s="642"/>
      <c r="DL20" s="642"/>
      <c r="DM20" s="642"/>
      <c r="DN20" s="642"/>
      <c r="DO20" s="642"/>
      <c r="DP20" s="643"/>
      <c r="DQ20" s="650">
        <v>17760258</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231</v>
      </c>
      <c r="S21" s="642"/>
      <c r="T21" s="642"/>
      <c r="U21" s="642"/>
      <c r="V21" s="642"/>
      <c r="W21" s="642"/>
      <c r="X21" s="642"/>
      <c r="Y21" s="643"/>
      <c r="Z21" s="644" t="s">
        <v>231</v>
      </c>
      <c r="AA21" s="644"/>
      <c r="AB21" s="644"/>
      <c r="AC21" s="644"/>
      <c r="AD21" s="645" t="s">
        <v>231</v>
      </c>
      <c r="AE21" s="645"/>
      <c r="AF21" s="645"/>
      <c r="AG21" s="645"/>
      <c r="AH21" s="645"/>
      <c r="AI21" s="645"/>
      <c r="AJ21" s="645"/>
      <c r="AK21" s="645"/>
      <c r="AL21" s="646" t="s">
        <v>231</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231</v>
      </c>
      <c r="BH21" s="642"/>
      <c r="BI21" s="642"/>
      <c r="BJ21" s="642"/>
      <c r="BK21" s="642"/>
      <c r="BL21" s="642"/>
      <c r="BM21" s="642"/>
      <c r="BN21" s="643"/>
      <c r="BO21" s="644" t="s">
        <v>231</v>
      </c>
      <c r="BP21" s="644"/>
      <c r="BQ21" s="644"/>
      <c r="BR21" s="644"/>
      <c r="BS21" s="650" t="s">
        <v>231</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15427398</v>
      </c>
      <c r="S22" s="642"/>
      <c r="T22" s="642"/>
      <c r="U22" s="642"/>
      <c r="V22" s="642"/>
      <c r="W22" s="642"/>
      <c r="X22" s="642"/>
      <c r="Y22" s="643"/>
      <c r="Z22" s="644">
        <v>53.8</v>
      </c>
      <c r="AA22" s="644"/>
      <c r="AB22" s="644"/>
      <c r="AC22" s="644"/>
      <c r="AD22" s="645">
        <v>13244995</v>
      </c>
      <c r="AE22" s="645"/>
      <c r="AF22" s="645"/>
      <c r="AG22" s="645"/>
      <c r="AH22" s="645"/>
      <c r="AI22" s="645"/>
      <c r="AJ22" s="645"/>
      <c r="AK22" s="645"/>
      <c r="AL22" s="646">
        <v>99.9</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231</v>
      </c>
      <c r="BH22" s="642"/>
      <c r="BI22" s="642"/>
      <c r="BJ22" s="642"/>
      <c r="BK22" s="642"/>
      <c r="BL22" s="642"/>
      <c r="BM22" s="642"/>
      <c r="BN22" s="643"/>
      <c r="BO22" s="644" t="s">
        <v>231</v>
      </c>
      <c r="BP22" s="644"/>
      <c r="BQ22" s="644"/>
      <c r="BR22" s="644"/>
      <c r="BS22" s="650" t="s">
        <v>231</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3625</v>
      </c>
      <c r="S23" s="642"/>
      <c r="T23" s="642"/>
      <c r="U23" s="642"/>
      <c r="V23" s="642"/>
      <c r="W23" s="642"/>
      <c r="X23" s="642"/>
      <c r="Y23" s="643"/>
      <c r="Z23" s="644">
        <v>0</v>
      </c>
      <c r="AA23" s="644"/>
      <c r="AB23" s="644"/>
      <c r="AC23" s="644"/>
      <c r="AD23" s="645">
        <v>3625</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112676</v>
      </c>
      <c r="BH23" s="642"/>
      <c r="BI23" s="642"/>
      <c r="BJ23" s="642"/>
      <c r="BK23" s="642"/>
      <c r="BL23" s="642"/>
      <c r="BM23" s="642"/>
      <c r="BN23" s="643"/>
      <c r="BO23" s="644">
        <v>2.9</v>
      </c>
      <c r="BP23" s="644"/>
      <c r="BQ23" s="644"/>
      <c r="BR23" s="644"/>
      <c r="BS23" s="650" t="s">
        <v>231</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3" t="s">
        <v>284</v>
      </c>
      <c r="DM23" s="674"/>
      <c r="DN23" s="674"/>
      <c r="DO23" s="674"/>
      <c r="DP23" s="674"/>
      <c r="DQ23" s="674"/>
      <c r="DR23" s="674"/>
      <c r="DS23" s="674"/>
      <c r="DT23" s="674"/>
      <c r="DU23" s="674"/>
      <c r="DV23" s="675"/>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156447</v>
      </c>
      <c r="S24" s="642"/>
      <c r="T24" s="642"/>
      <c r="U24" s="642"/>
      <c r="V24" s="642"/>
      <c r="W24" s="642"/>
      <c r="X24" s="642"/>
      <c r="Y24" s="643"/>
      <c r="Z24" s="644">
        <v>0.5</v>
      </c>
      <c r="AA24" s="644"/>
      <c r="AB24" s="644"/>
      <c r="AC24" s="644"/>
      <c r="AD24" s="645">
        <v>4099</v>
      </c>
      <c r="AE24" s="645"/>
      <c r="AF24" s="645"/>
      <c r="AG24" s="645"/>
      <c r="AH24" s="645"/>
      <c r="AI24" s="645"/>
      <c r="AJ24" s="645"/>
      <c r="AK24" s="645"/>
      <c r="AL24" s="646">
        <v>0</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231</v>
      </c>
      <c r="BP24" s="644"/>
      <c r="BQ24" s="644"/>
      <c r="BR24" s="644"/>
      <c r="BS24" s="650" t="s">
        <v>231</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10372294</v>
      </c>
      <c r="CS24" s="631"/>
      <c r="CT24" s="631"/>
      <c r="CU24" s="631"/>
      <c r="CV24" s="631"/>
      <c r="CW24" s="631"/>
      <c r="CX24" s="631"/>
      <c r="CY24" s="632"/>
      <c r="CZ24" s="635">
        <v>38.1</v>
      </c>
      <c r="DA24" s="636"/>
      <c r="DB24" s="636"/>
      <c r="DC24" s="655"/>
      <c r="DD24" s="676">
        <v>8211123</v>
      </c>
      <c r="DE24" s="631"/>
      <c r="DF24" s="631"/>
      <c r="DG24" s="631"/>
      <c r="DH24" s="631"/>
      <c r="DI24" s="631"/>
      <c r="DJ24" s="631"/>
      <c r="DK24" s="632"/>
      <c r="DL24" s="676">
        <v>7902789</v>
      </c>
      <c r="DM24" s="631"/>
      <c r="DN24" s="631"/>
      <c r="DO24" s="631"/>
      <c r="DP24" s="631"/>
      <c r="DQ24" s="631"/>
      <c r="DR24" s="631"/>
      <c r="DS24" s="631"/>
      <c r="DT24" s="631"/>
      <c r="DU24" s="631"/>
      <c r="DV24" s="632"/>
      <c r="DW24" s="635">
        <v>57</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433766</v>
      </c>
      <c r="S25" s="642"/>
      <c r="T25" s="642"/>
      <c r="U25" s="642"/>
      <c r="V25" s="642"/>
      <c r="W25" s="642"/>
      <c r="X25" s="642"/>
      <c r="Y25" s="643"/>
      <c r="Z25" s="644">
        <v>1.5</v>
      </c>
      <c r="AA25" s="644"/>
      <c r="AB25" s="644"/>
      <c r="AC25" s="644"/>
      <c r="AD25" s="645">
        <v>9341</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231</v>
      </c>
      <c r="BP25" s="644"/>
      <c r="BQ25" s="644"/>
      <c r="BR25" s="644"/>
      <c r="BS25" s="650" t="s">
        <v>231</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3934819</v>
      </c>
      <c r="CS25" s="665"/>
      <c r="CT25" s="665"/>
      <c r="CU25" s="665"/>
      <c r="CV25" s="665"/>
      <c r="CW25" s="665"/>
      <c r="CX25" s="665"/>
      <c r="CY25" s="666"/>
      <c r="CZ25" s="646">
        <v>14.5</v>
      </c>
      <c r="DA25" s="677"/>
      <c r="DB25" s="677"/>
      <c r="DC25" s="679"/>
      <c r="DD25" s="650">
        <v>3673809</v>
      </c>
      <c r="DE25" s="665"/>
      <c r="DF25" s="665"/>
      <c r="DG25" s="665"/>
      <c r="DH25" s="665"/>
      <c r="DI25" s="665"/>
      <c r="DJ25" s="665"/>
      <c r="DK25" s="666"/>
      <c r="DL25" s="650">
        <v>3563234</v>
      </c>
      <c r="DM25" s="665"/>
      <c r="DN25" s="665"/>
      <c r="DO25" s="665"/>
      <c r="DP25" s="665"/>
      <c r="DQ25" s="665"/>
      <c r="DR25" s="665"/>
      <c r="DS25" s="665"/>
      <c r="DT25" s="665"/>
      <c r="DU25" s="665"/>
      <c r="DV25" s="666"/>
      <c r="DW25" s="646">
        <v>25.7</v>
      </c>
      <c r="DX25" s="677"/>
      <c r="DY25" s="677"/>
      <c r="DZ25" s="677"/>
      <c r="EA25" s="677"/>
      <c r="EB25" s="677"/>
      <c r="EC25" s="678"/>
    </row>
    <row r="26" spans="2:133" ht="11.25" customHeight="1" x14ac:dyDescent="0.15">
      <c r="B26" s="638" t="s">
        <v>292</v>
      </c>
      <c r="C26" s="639"/>
      <c r="D26" s="639"/>
      <c r="E26" s="639"/>
      <c r="F26" s="639"/>
      <c r="G26" s="639"/>
      <c r="H26" s="639"/>
      <c r="I26" s="639"/>
      <c r="J26" s="639"/>
      <c r="K26" s="639"/>
      <c r="L26" s="639"/>
      <c r="M26" s="639"/>
      <c r="N26" s="639"/>
      <c r="O26" s="639"/>
      <c r="P26" s="639"/>
      <c r="Q26" s="640"/>
      <c r="R26" s="641">
        <v>70982</v>
      </c>
      <c r="S26" s="642"/>
      <c r="T26" s="642"/>
      <c r="U26" s="642"/>
      <c r="V26" s="642"/>
      <c r="W26" s="642"/>
      <c r="X26" s="642"/>
      <c r="Y26" s="643"/>
      <c r="Z26" s="644">
        <v>0.2</v>
      </c>
      <c r="AA26" s="644"/>
      <c r="AB26" s="644"/>
      <c r="AC26" s="644"/>
      <c r="AD26" s="645" t="s">
        <v>231</v>
      </c>
      <c r="AE26" s="645"/>
      <c r="AF26" s="645"/>
      <c r="AG26" s="645"/>
      <c r="AH26" s="645"/>
      <c r="AI26" s="645"/>
      <c r="AJ26" s="645"/>
      <c r="AK26" s="645"/>
      <c r="AL26" s="646" t="s">
        <v>231</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231</v>
      </c>
      <c r="BP26" s="644"/>
      <c r="BQ26" s="644"/>
      <c r="BR26" s="644"/>
      <c r="BS26" s="650" t="s">
        <v>231</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2620337</v>
      </c>
      <c r="CS26" s="642"/>
      <c r="CT26" s="642"/>
      <c r="CU26" s="642"/>
      <c r="CV26" s="642"/>
      <c r="CW26" s="642"/>
      <c r="CX26" s="642"/>
      <c r="CY26" s="643"/>
      <c r="CZ26" s="646">
        <v>9.6</v>
      </c>
      <c r="DA26" s="677"/>
      <c r="DB26" s="677"/>
      <c r="DC26" s="679"/>
      <c r="DD26" s="650">
        <v>2377517</v>
      </c>
      <c r="DE26" s="642"/>
      <c r="DF26" s="642"/>
      <c r="DG26" s="642"/>
      <c r="DH26" s="642"/>
      <c r="DI26" s="642"/>
      <c r="DJ26" s="642"/>
      <c r="DK26" s="643"/>
      <c r="DL26" s="650" t="s">
        <v>231</v>
      </c>
      <c r="DM26" s="642"/>
      <c r="DN26" s="642"/>
      <c r="DO26" s="642"/>
      <c r="DP26" s="642"/>
      <c r="DQ26" s="642"/>
      <c r="DR26" s="642"/>
      <c r="DS26" s="642"/>
      <c r="DT26" s="642"/>
      <c r="DU26" s="642"/>
      <c r="DV26" s="643"/>
      <c r="DW26" s="646" t="s">
        <v>231</v>
      </c>
      <c r="DX26" s="677"/>
      <c r="DY26" s="677"/>
      <c r="DZ26" s="677"/>
      <c r="EA26" s="677"/>
      <c r="EB26" s="677"/>
      <c r="EC26" s="678"/>
    </row>
    <row r="27" spans="2:133" ht="11.25" customHeight="1" x14ac:dyDescent="0.15">
      <c r="B27" s="638" t="s">
        <v>295</v>
      </c>
      <c r="C27" s="639"/>
      <c r="D27" s="639"/>
      <c r="E27" s="639"/>
      <c r="F27" s="639"/>
      <c r="G27" s="639"/>
      <c r="H27" s="639"/>
      <c r="I27" s="639"/>
      <c r="J27" s="639"/>
      <c r="K27" s="639"/>
      <c r="L27" s="639"/>
      <c r="M27" s="639"/>
      <c r="N27" s="639"/>
      <c r="O27" s="639"/>
      <c r="P27" s="639"/>
      <c r="Q27" s="640"/>
      <c r="R27" s="641">
        <v>1928029</v>
      </c>
      <c r="S27" s="642"/>
      <c r="T27" s="642"/>
      <c r="U27" s="642"/>
      <c r="V27" s="642"/>
      <c r="W27" s="642"/>
      <c r="X27" s="642"/>
      <c r="Y27" s="643"/>
      <c r="Z27" s="644">
        <v>6.7</v>
      </c>
      <c r="AA27" s="644"/>
      <c r="AB27" s="644"/>
      <c r="AC27" s="644"/>
      <c r="AD27" s="645" t="s">
        <v>231</v>
      </c>
      <c r="AE27" s="645"/>
      <c r="AF27" s="645"/>
      <c r="AG27" s="645"/>
      <c r="AH27" s="645"/>
      <c r="AI27" s="645"/>
      <c r="AJ27" s="645"/>
      <c r="AK27" s="645"/>
      <c r="AL27" s="646" t="s">
        <v>231</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3916789</v>
      </c>
      <c r="BH27" s="642"/>
      <c r="BI27" s="642"/>
      <c r="BJ27" s="642"/>
      <c r="BK27" s="642"/>
      <c r="BL27" s="642"/>
      <c r="BM27" s="642"/>
      <c r="BN27" s="643"/>
      <c r="BO27" s="644">
        <v>100</v>
      </c>
      <c r="BP27" s="644"/>
      <c r="BQ27" s="644"/>
      <c r="BR27" s="644"/>
      <c r="BS27" s="650">
        <v>40939</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2771908</v>
      </c>
      <c r="CS27" s="665"/>
      <c r="CT27" s="665"/>
      <c r="CU27" s="665"/>
      <c r="CV27" s="665"/>
      <c r="CW27" s="665"/>
      <c r="CX27" s="665"/>
      <c r="CY27" s="666"/>
      <c r="CZ27" s="646">
        <v>10.199999999999999</v>
      </c>
      <c r="DA27" s="677"/>
      <c r="DB27" s="677"/>
      <c r="DC27" s="679"/>
      <c r="DD27" s="650">
        <v>968995</v>
      </c>
      <c r="DE27" s="665"/>
      <c r="DF27" s="665"/>
      <c r="DG27" s="665"/>
      <c r="DH27" s="665"/>
      <c r="DI27" s="665"/>
      <c r="DJ27" s="665"/>
      <c r="DK27" s="666"/>
      <c r="DL27" s="650">
        <v>771236</v>
      </c>
      <c r="DM27" s="665"/>
      <c r="DN27" s="665"/>
      <c r="DO27" s="665"/>
      <c r="DP27" s="665"/>
      <c r="DQ27" s="665"/>
      <c r="DR27" s="665"/>
      <c r="DS27" s="665"/>
      <c r="DT27" s="665"/>
      <c r="DU27" s="665"/>
      <c r="DV27" s="666"/>
      <c r="DW27" s="646">
        <v>5.6</v>
      </c>
      <c r="DX27" s="677"/>
      <c r="DY27" s="677"/>
      <c r="DZ27" s="677"/>
      <c r="EA27" s="677"/>
      <c r="EB27" s="677"/>
      <c r="EC27" s="678"/>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299</v>
      </c>
      <c r="S28" s="642"/>
      <c r="T28" s="642"/>
      <c r="U28" s="642"/>
      <c r="V28" s="642"/>
      <c r="W28" s="642"/>
      <c r="X28" s="642"/>
      <c r="Y28" s="643"/>
      <c r="Z28" s="644" t="s">
        <v>231</v>
      </c>
      <c r="AA28" s="644"/>
      <c r="AB28" s="644"/>
      <c r="AC28" s="644"/>
      <c r="AD28" s="645" t="s">
        <v>231</v>
      </c>
      <c r="AE28" s="645"/>
      <c r="AF28" s="645"/>
      <c r="AG28" s="645"/>
      <c r="AH28" s="645"/>
      <c r="AI28" s="645"/>
      <c r="AJ28" s="645"/>
      <c r="AK28" s="645"/>
      <c r="AL28" s="646" t="s">
        <v>231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3665567</v>
      </c>
      <c r="CS28" s="642"/>
      <c r="CT28" s="642"/>
      <c r="CU28" s="642"/>
      <c r="CV28" s="642"/>
      <c r="CW28" s="642"/>
      <c r="CX28" s="642"/>
      <c r="CY28" s="643"/>
      <c r="CZ28" s="646">
        <v>13.5</v>
      </c>
      <c r="DA28" s="677"/>
      <c r="DB28" s="677"/>
      <c r="DC28" s="679"/>
      <c r="DD28" s="650">
        <v>3568319</v>
      </c>
      <c r="DE28" s="642"/>
      <c r="DF28" s="642"/>
      <c r="DG28" s="642"/>
      <c r="DH28" s="642"/>
      <c r="DI28" s="642"/>
      <c r="DJ28" s="642"/>
      <c r="DK28" s="643"/>
      <c r="DL28" s="650">
        <v>3568319</v>
      </c>
      <c r="DM28" s="642"/>
      <c r="DN28" s="642"/>
      <c r="DO28" s="642"/>
      <c r="DP28" s="642"/>
      <c r="DQ28" s="642"/>
      <c r="DR28" s="642"/>
      <c r="DS28" s="642"/>
      <c r="DT28" s="642"/>
      <c r="DU28" s="642"/>
      <c r="DV28" s="643"/>
      <c r="DW28" s="646">
        <v>25.8</v>
      </c>
      <c r="DX28" s="677"/>
      <c r="DY28" s="677"/>
      <c r="DZ28" s="677"/>
      <c r="EA28" s="677"/>
      <c r="EB28" s="677"/>
      <c r="EC28" s="678"/>
    </row>
    <row r="29" spans="2:133" ht="11.25" customHeight="1" x14ac:dyDescent="0.15">
      <c r="B29" s="638" t="s">
        <v>301</v>
      </c>
      <c r="C29" s="639"/>
      <c r="D29" s="639"/>
      <c r="E29" s="639"/>
      <c r="F29" s="639"/>
      <c r="G29" s="639"/>
      <c r="H29" s="639"/>
      <c r="I29" s="639"/>
      <c r="J29" s="639"/>
      <c r="K29" s="639"/>
      <c r="L29" s="639"/>
      <c r="M29" s="639"/>
      <c r="N29" s="639"/>
      <c r="O29" s="639"/>
      <c r="P29" s="639"/>
      <c r="Q29" s="640"/>
      <c r="R29" s="641">
        <v>1413949</v>
      </c>
      <c r="S29" s="642"/>
      <c r="T29" s="642"/>
      <c r="U29" s="642"/>
      <c r="V29" s="642"/>
      <c r="W29" s="642"/>
      <c r="X29" s="642"/>
      <c r="Y29" s="643"/>
      <c r="Z29" s="644">
        <v>4.9000000000000004</v>
      </c>
      <c r="AA29" s="644"/>
      <c r="AB29" s="644"/>
      <c r="AC29" s="644"/>
      <c r="AD29" s="645" t="s">
        <v>231</v>
      </c>
      <c r="AE29" s="645"/>
      <c r="AF29" s="645"/>
      <c r="AG29" s="645"/>
      <c r="AH29" s="645"/>
      <c r="AI29" s="645"/>
      <c r="AJ29" s="645"/>
      <c r="AK29" s="645"/>
      <c r="AL29" s="646" t="s">
        <v>231</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69</v>
      </c>
      <c r="CG29" s="657"/>
      <c r="CH29" s="657"/>
      <c r="CI29" s="657"/>
      <c r="CJ29" s="657"/>
      <c r="CK29" s="657"/>
      <c r="CL29" s="657"/>
      <c r="CM29" s="657"/>
      <c r="CN29" s="657"/>
      <c r="CO29" s="657"/>
      <c r="CP29" s="657"/>
      <c r="CQ29" s="658"/>
      <c r="CR29" s="641">
        <v>3663935</v>
      </c>
      <c r="CS29" s="665"/>
      <c r="CT29" s="665"/>
      <c r="CU29" s="665"/>
      <c r="CV29" s="665"/>
      <c r="CW29" s="665"/>
      <c r="CX29" s="665"/>
      <c r="CY29" s="666"/>
      <c r="CZ29" s="646">
        <v>13.5</v>
      </c>
      <c r="DA29" s="677"/>
      <c r="DB29" s="677"/>
      <c r="DC29" s="679"/>
      <c r="DD29" s="650">
        <v>3566687</v>
      </c>
      <c r="DE29" s="665"/>
      <c r="DF29" s="665"/>
      <c r="DG29" s="665"/>
      <c r="DH29" s="665"/>
      <c r="DI29" s="665"/>
      <c r="DJ29" s="665"/>
      <c r="DK29" s="666"/>
      <c r="DL29" s="650">
        <v>3566687</v>
      </c>
      <c r="DM29" s="665"/>
      <c r="DN29" s="665"/>
      <c r="DO29" s="665"/>
      <c r="DP29" s="665"/>
      <c r="DQ29" s="665"/>
      <c r="DR29" s="665"/>
      <c r="DS29" s="665"/>
      <c r="DT29" s="665"/>
      <c r="DU29" s="665"/>
      <c r="DV29" s="666"/>
      <c r="DW29" s="646">
        <v>25.7</v>
      </c>
      <c r="DX29" s="677"/>
      <c r="DY29" s="677"/>
      <c r="DZ29" s="677"/>
      <c r="EA29" s="677"/>
      <c r="EB29" s="677"/>
      <c r="EC29" s="678"/>
    </row>
    <row r="30" spans="2:133" ht="11.25" customHeight="1" x14ac:dyDescent="0.15">
      <c r="B30" s="638" t="s">
        <v>305</v>
      </c>
      <c r="C30" s="639"/>
      <c r="D30" s="639"/>
      <c r="E30" s="639"/>
      <c r="F30" s="639"/>
      <c r="G30" s="639"/>
      <c r="H30" s="639"/>
      <c r="I30" s="639"/>
      <c r="J30" s="639"/>
      <c r="K30" s="639"/>
      <c r="L30" s="639"/>
      <c r="M30" s="639"/>
      <c r="N30" s="639"/>
      <c r="O30" s="639"/>
      <c r="P30" s="639"/>
      <c r="Q30" s="640"/>
      <c r="R30" s="641">
        <v>53656</v>
      </c>
      <c r="S30" s="642"/>
      <c r="T30" s="642"/>
      <c r="U30" s="642"/>
      <c r="V30" s="642"/>
      <c r="W30" s="642"/>
      <c r="X30" s="642"/>
      <c r="Y30" s="643"/>
      <c r="Z30" s="644">
        <v>0.2</v>
      </c>
      <c r="AA30" s="644"/>
      <c r="AB30" s="644"/>
      <c r="AC30" s="644"/>
      <c r="AD30" s="645" t="s">
        <v>231</v>
      </c>
      <c r="AE30" s="645"/>
      <c r="AF30" s="645"/>
      <c r="AG30" s="645"/>
      <c r="AH30" s="645"/>
      <c r="AI30" s="645"/>
      <c r="AJ30" s="645"/>
      <c r="AK30" s="645"/>
      <c r="AL30" s="646" t="s">
        <v>231</v>
      </c>
      <c r="AM30" s="647"/>
      <c r="AN30" s="647"/>
      <c r="AO30" s="648"/>
      <c r="AP30" s="689" t="s">
        <v>306</v>
      </c>
      <c r="AQ30" s="690"/>
      <c r="AR30" s="690"/>
      <c r="AS30" s="690"/>
      <c r="AT30" s="695" t="s">
        <v>307</v>
      </c>
      <c r="AU30" s="230"/>
      <c r="AV30" s="230"/>
      <c r="AW30" s="230"/>
      <c r="AX30" s="627" t="s">
        <v>186</v>
      </c>
      <c r="AY30" s="628"/>
      <c r="AZ30" s="628"/>
      <c r="BA30" s="628"/>
      <c r="BB30" s="628"/>
      <c r="BC30" s="628"/>
      <c r="BD30" s="628"/>
      <c r="BE30" s="628"/>
      <c r="BF30" s="629"/>
      <c r="BG30" s="701">
        <v>99</v>
      </c>
      <c r="BH30" s="702"/>
      <c r="BI30" s="702"/>
      <c r="BJ30" s="702"/>
      <c r="BK30" s="702"/>
      <c r="BL30" s="702"/>
      <c r="BM30" s="636">
        <v>95.8</v>
      </c>
      <c r="BN30" s="702"/>
      <c r="BO30" s="702"/>
      <c r="BP30" s="702"/>
      <c r="BQ30" s="703"/>
      <c r="BR30" s="701">
        <v>98.9</v>
      </c>
      <c r="BS30" s="702"/>
      <c r="BT30" s="702"/>
      <c r="BU30" s="702"/>
      <c r="BV30" s="702"/>
      <c r="BW30" s="702"/>
      <c r="BX30" s="636">
        <v>95.6</v>
      </c>
      <c r="BY30" s="702"/>
      <c r="BZ30" s="702"/>
      <c r="CA30" s="702"/>
      <c r="CB30" s="703"/>
      <c r="CD30" s="706"/>
      <c r="CE30" s="707"/>
      <c r="CF30" s="656" t="s">
        <v>308</v>
      </c>
      <c r="CG30" s="657"/>
      <c r="CH30" s="657"/>
      <c r="CI30" s="657"/>
      <c r="CJ30" s="657"/>
      <c r="CK30" s="657"/>
      <c r="CL30" s="657"/>
      <c r="CM30" s="657"/>
      <c r="CN30" s="657"/>
      <c r="CO30" s="657"/>
      <c r="CP30" s="657"/>
      <c r="CQ30" s="658"/>
      <c r="CR30" s="641">
        <v>3459721</v>
      </c>
      <c r="CS30" s="642"/>
      <c r="CT30" s="642"/>
      <c r="CU30" s="642"/>
      <c r="CV30" s="642"/>
      <c r="CW30" s="642"/>
      <c r="CX30" s="642"/>
      <c r="CY30" s="643"/>
      <c r="CZ30" s="646">
        <v>12.7</v>
      </c>
      <c r="DA30" s="677"/>
      <c r="DB30" s="677"/>
      <c r="DC30" s="679"/>
      <c r="DD30" s="650">
        <v>3364260</v>
      </c>
      <c r="DE30" s="642"/>
      <c r="DF30" s="642"/>
      <c r="DG30" s="642"/>
      <c r="DH30" s="642"/>
      <c r="DI30" s="642"/>
      <c r="DJ30" s="642"/>
      <c r="DK30" s="643"/>
      <c r="DL30" s="650">
        <v>3364260</v>
      </c>
      <c r="DM30" s="642"/>
      <c r="DN30" s="642"/>
      <c r="DO30" s="642"/>
      <c r="DP30" s="642"/>
      <c r="DQ30" s="642"/>
      <c r="DR30" s="642"/>
      <c r="DS30" s="642"/>
      <c r="DT30" s="642"/>
      <c r="DU30" s="642"/>
      <c r="DV30" s="643"/>
      <c r="DW30" s="646">
        <v>24.3</v>
      </c>
      <c r="DX30" s="677"/>
      <c r="DY30" s="677"/>
      <c r="DZ30" s="677"/>
      <c r="EA30" s="677"/>
      <c r="EB30" s="677"/>
      <c r="EC30" s="678"/>
    </row>
    <row r="31" spans="2:133" ht="11.25" customHeight="1" x14ac:dyDescent="0.15">
      <c r="B31" s="638" t="s">
        <v>309</v>
      </c>
      <c r="C31" s="639"/>
      <c r="D31" s="639"/>
      <c r="E31" s="639"/>
      <c r="F31" s="639"/>
      <c r="G31" s="639"/>
      <c r="H31" s="639"/>
      <c r="I31" s="639"/>
      <c r="J31" s="639"/>
      <c r="K31" s="639"/>
      <c r="L31" s="639"/>
      <c r="M31" s="639"/>
      <c r="N31" s="639"/>
      <c r="O31" s="639"/>
      <c r="P31" s="639"/>
      <c r="Q31" s="640"/>
      <c r="R31" s="641">
        <v>603128</v>
      </c>
      <c r="S31" s="642"/>
      <c r="T31" s="642"/>
      <c r="U31" s="642"/>
      <c r="V31" s="642"/>
      <c r="W31" s="642"/>
      <c r="X31" s="642"/>
      <c r="Y31" s="643"/>
      <c r="Z31" s="644">
        <v>2.1</v>
      </c>
      <c r="AA31" s="644"/>
      <c r="AB31" s="644"/>
      <c r="AC31" s="644"/>
      <c r="AD31" s="645" t="s">
        <v>231</v>
      </c>
      <c r="AE31" s="645"/>
      <c r="AF31" s="645"/>
      <c r="AG31" s="645"/>
      <c r="AH31" s="645"/>
      <c r="AI31" s="645"/>
      <c r="AJ31" s="645"/>
      <c r="AK31" s="645"/>
      <c r="AL31" s="646" t="s">
        <v>231</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99.1</v>
      </c>
      <c r="BH31" s="665"/>
      <c r="BI31" s="665"/>
      <c r="BJ31" s="665"/>
      <c r="BK31" s="665"/>
      <c r="BL31" s="665"/>
      <c r="BM31" s="647">
        <v>97.1</v>
      </c>
      <c r="BN31" s="699"/>
      <c r="BO31" s="699"/>
      <c r="BP31" s="699"/>
      <c r="BQ31" s="700"/>
      <c r="BR31" s="698">
        <v>99.1</v>
      </c>
      <c r="BS31" s="665"/>
      <c r="BT31" s="665"/>
      <c r="BU31" s="665"/>
      <c r="BV31" s="665"/>
      <c r="BW31" s="665"/>
      <c r="BX31" s="647">
        <v>96.7</v>
      </c>
      <c r="BY31" s="699"/>
      <c r="BZ31" s="699"/>
      <c r="CA31" s="699"/>
      <c r="CB31" s="700"/>
      <c r="CD31" s="706"/>
      <c r="CE31" s="707"/>
      <c r="CF31" s="656" t="s">
        <v>312</v>
      </c>
      <c r="CG31" s="657"/>
      <c r="CH31" s="657"/>
      <c r="CI31" s="657"/>
      <c r="CJ31" s="657"/>
      <c r="CK31" s="657"/>
      <c r="CL31" s="657"/>
      <c r="CM31" s="657"/>
      <c r="CN31" s="657"/>
      <c r="CO31" s="657"/>
      <c r="CP31" s="657"/>
      <c r="CQ31" s="658"/>
      <c r="CR31" s="641">
        <v>204214</v>
      </c>
      <c r="CS31" s="665"/>
      <c r="CT31" s="665"/>
      <c r="CU31" s="665"/>
      <c r="CV31" s="665"/>
      <c r="CW31" s="665"/>
      <c r="CX31" s="665"/>
      <c r="CY31" s="666"/>
      <c r="CZ31" s="646">
        <v>0.8</v>
      </c>
      <c r="DA31" s="677"/>
      <c r="DB31" s="677"/>
      <c r="DC31" s="679"/>
      <c r="DD31" s="650">
        <v>202427</v>
      </c>
      <c r="DE31" s="665"/>
      <c r="DF31" s="665"/>
      <c r="DG31" s="665"/>
      <c r="DH31" s="665"/>
      <c r="DI31" s="665"/>
      <c r="DJ31" s="665"/>
      <c r="DK31" s="666"/>
      <c r="DL31" s="650">
        <v>202427</v>
      </c>
      <c r="DM31" s="665"/>
      <c r="DN31" s="665"/>
      <c r="DO31" s="665"/>
      <c r="DP31" s="665"/>
      <c r="DQ31" s="665"/>
      <c r="DR31" s="665"/>
      <c r="DS31" s="665"/>
      <c r="DT31" s="665"/>
      <c r="DU31" s="665"/>
      <c r="DV31" s="666"/>
      <c r="DW31" s="646">
        <v>1.5</v>
      </c>
      <c r="DX31" s="677"/>
      <c r="DY31" s="677"/>
      <c r="DZ31" s="677"/>
      <c r="EA31" s="677"/>
      <c r="EB31" s="677"/>
      <c r="EC31" s="678"/>
    </row>
    <row r="32" spans="2:133" ht="11.25" customHeight="1" x14ac:dyDescent="0.15">
      <c r="B32" s="638" t="s">
        <v>313</v>
      </c>
      <c r="C32" s="639"/>
      <c r="D32" s="639"/>
      <c r="E32" s="639"/>
      <c r="F32" s="639"/>
      <c r="G32" s="639"/>
      <c r="H32" s="639"/>
      <c r="I32" s="639"/>
      <c r="J32" s="639"/>
      <c r="K32" s="639"/>
      <c r="L32" s="639"/>
      <c r="M32" s="639"/>
      <c r="N32" s="639"/>
      <c r="O32" s="639"/>
      <c r="P32" s="639"/>
      <c r="Q32" s="640"/>
      <c r="R32" s="641">
        <v>2591442</v>
      </c>
      <c r="S32" s="642"/>
      <c r="T32" s="642"/>
      <c r="U32" s="642"/>
      <c r="V32" s="642"/>
      <c r="W32" s="642"/>
      <c r="X32" s="642"/>
      <c r="Y32" s="643"/>
      <c r="Z32" s="644">
        <v>9</v>
      </c>
      <c r="AA32" s="644"/>
      <c r="AB32" s="644"/>
      <c r="AC32" s="644"/>
      <c r="AD32" s="645" t="s">
        <v>231</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98.9</v>
      </c>
      <c r="BH32" s="711"/>
      <c r="BI32" s="711"/>
      <c r="BJ32" s="711"/>
      <c r="BK32" s="711"/>
      <c r="BL32" s="711"/>
      <c r="BM32" s="712">
        <v>94.9</v>
      </c>
      <c r="BN32" s="711"/>
      <c r="BO32" s="711"/>
      <c r="BP32" s="711"/>
      <c r="BQ32" s="713"/>
      <c r="BR32" s="710">
        <v>98.8</v>
      </c>
      <c r="BS32" s="711"/>
      <c r="BT32" s="711"/>
      <c r="BU32" s="711"/>
      <c r="BV32" s="711"/>
      <c r="BW32" s="711"/>
      <c r="BX32" s="712">
        <v>94.7</v>
      </c>
      <c r="BY32" s="711"/>
      <c r="BZ32" s="711"/>
      <c r="CA32" s="711"/>
      <c r="CB32" s="713"/>
      <c r="CD32" s="708"/>
      <c r="CE32" s="709"/>
      <c r="CF32" s="656" t="s">
        <v>315</v>
      </c>
      <c r="CG32" s="657"/>
      <c r="CH32" s="657"/>
      <c r="CI32" s="657"/>
      <c r="CJ32" s="657"/>
      <c r="CK32" s="657"/>
      <c r="CL32" s="657"/>
      <c r="CM32" s="657"/>
      <c r="CN32" s="657"/>
      <c r="CO32" s="657"/>
      <c r="CP32" s="657"/>
      <c r="CQ32" s="658"/>
      <c r="CR32" s="641">
        <v>1632</v>
      </c>
      <c r="CS32" s="642"/>
      <c r="CT32" s="642"/>
      <c r="CU32" s="642"/>
      <c r="CV32" s="642"/>
      <c r="CW32" s="642"/>
      <c r="CX32" s="642"/>
      <c r="CY32" s="643"/>
      <c r="CZ32" s="646">
        <v>0</v>
      </c>
      <c r="DA32" s="677"/>
      <c r="DB32" s="677"/>
      <c r="DC32" s="679"/>
      <c r="DD32" s="650">
        <v>1632</v>
      </c>
      <c r="DE32" s="642"/>
      <c r="DF32" s="642"/>
      <c r="DG32" s="642"/>
      <c r="DH32" s="642"/>
      <c r="DI32" s="642"/>
      <c r="DJ32" s="642"/>
      <c r="DK32" s="643"/>
      <c r="DL32" s="650">
        <v>1632</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316</v>
      </c>
      <c r="C33" s="639"/>
      <c r="D33" s="639"/>
      <c r="E33" s="639"/>
      <c r="F33" s="639"/>
      <c r="G33" s="639"/>
      <c r="H33" s="639"/>
      <c r="I33" s="639"/>
      <c r="J33" s="639"/>
      <c r="K33" s="639"/>
      <c r="L33" s="639"/>
      <c r="M33" s="639"/>
      <c r="N33" s="639"/>
      <c r="O33" s="639"/>
      <c r="P33" s="639"/>
      <c r="Q33" s="640"/>
      <c r="R33" s="641">
        <v>628588</v>
      </c>
      <c r="S33" s="642"/>
      <c r="T33" s="642"/>
      <c r="U33" s="642"/>
      <c r="V33" s="642"/>
      <c r="W33" s="642"/>
      <c r="X33" s="642"/>
      <c r="Y33" s="643"/>
      <c r="Z33" s="644">
        <v>2.2000000000000002</v>
      </c>
      <c r="AA33" s="644"/>
      <c r="AB33" s="644"/>
      <c r="AC33" s="644"/>
      <c r="AD33" s="645" t="s">
        <v>231</v>
      </c>
      <c r="AE33" s="645"/>
      <c r="AF33" s="645"/>
      <c r="AG33" s="645"/>
      <c r="AH33" s="645"/>
      <c r="AI33" s="645"/>
      <c r="AJ33" s="645"/>
      <c r="AK33" s="645"/>
      <c r="AL33" s="646" t="s">
        <v>231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10775620</v>
      </c>
      <c r="CS33" s="665"/>
      <c r="CT33" s="665"/>
      <c r="CU33" s="665"/>
      <c r="CV33" s="665"/>
      <c r="CW33" s="665"/>
      <c r="CX33" s="665"/>
      <c r="CY33" s="666"/>
      <c r="CZ33" s="646">
        <v>39.6</v>
      </c>
      <c r="DA33" s="677"/>
      <c r="DB33" s="677"/>
      <c r="DC33" s="679"/>
      <c r="DD33" s="650">
        <v>8372236</v>
      </c>
      <c r="DE33" s="665"/>
      <c r="DF33" s="665"/>
      <c r="DG33" s="665"/>
      <c r="DH33" s="665"/>
      <c r="DI33" s="665"/>
      <c r="DJ33" s="665"/>
      <c r="DK33" s="666"/>
      <c r="DL33" s="650">
        <v>5192388</v>
      </c>
      <c r="DM33" s="665"/>
      <c r="DN33" s="665"/>
      <c r="DO33" s="665"/>
      <c r="DP33" s="665"/>
      <c r="DQ33" s="665"/>
      <c r="DR33" s="665"/>
      <c r="DS33" s="665"/>
      <c r="DT33" s="665"/>
      <c r="DU33" s="665"/>
      <c r="DV33" s="666"/>
      <c r="DW33" s="646">
        <v>37.5</v>
      </c>
      <c r="DX33" s="677"/>
      <c r="DY33" s="677"/>
      <c r="DZ33" s="677"/>
      <c r="EA33" s="677"/>
      <c r="EB33" s="677"/>
      <c r="EC33" s="678"/>
    </row>
    <row r="34" spans="2:133" ht="11.25" customHeight="1" x14ac:dyDescent="0.15">
      <c r="B34" s="638" t="s">
        <v>318</v>
      </c>
      <c r="C34" s="639"/>
      <c r="D34" s="639"/>
      <c r="E34" s="639"/>
      <c r="F34" s="639"/>
      <c r="G34" s="639"/>
      <c r="H34" s="639"/>
      <c r="I34" s="639"/>
      <c r="J34" s="639"/>
      <c r="K34" s="639"/>
      <c r="L34" s="639"/>
      <c r="M34" s="639"/>
      <c r="N34" s="639"/>
      <c r="O34" s="639"/>
      <c r="P34" s="639"/>
      <c r="Q34" s="640"/>
      <c r="R34" s="641">
        <v>539039</v>
      </c>
      <c r="S34" s="642"/>
      <c r="T34" s="642"/>
      <c r="U34" s="642"/>
      <c r="V34" s="642"/>
      <c r="W34" s="642"/>
      <c r="X34" s="642"/>
      <c r="Y34" s="643"/>
      <c r="Z34" s="644">
        <v>1.9</v>
      </c>
      <c r="AA34" s="644"/>
      <c r="AB34" s="644"/>
      <c r="AC34" s="644"/>
      <c r="AD34" s="645">
        <v>470</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3001222</v>
      </c>
      <c r="CS34" s="642"/>
      <c r="CT34" s="642"/>
      <c r="CU34" s="642"/>
      <c r="CV34" s="642"/>
      <c r="CW34" s="642"/>
      <c r="CX34" s="642"/>
      <c r="CY34" s="643"/>
      <c r="CZ34" s="646">
        <v>11</v>
      </c>
      <c r="DA34" s="677"/>
      <c r="DB34" s="677"/>
      <c r="DC34" s="679"/>
      <c r="DD34" s="650">
        <v>2400209</v>
      </c>
      <c r="DE34" s="642"/>
      <c r="DF34" s="642"/>
      <c r="DG34" s="642"/>
      <c r="DH34" s="642"/>
      <c r="DI34" s="642"/>
      <c r="DJ34" s="642"/>
      <c r="DK34" s="643"/>
      <c r="DL34" s="650">
        <v>2009411</v>
      </c>
      <c r="DM34" s="642"/>
      <c r="DN34" s="642"/>
      <c r="DO34" s="642"/>
      <c r="DP34" s="642"/>
      <c r="DQ34" s="642"/>
      <c r="DR34" s="642"/>
      <c r="DS34" s="642"/>
      <c r="DT34" s="642"/>
      <c r="DU34" s="642"/>
      <c r="DV34" s="643"/>
      <c r="DW34" s="646">
        <v>14.5</v>
      </c>
      <c r="DX34" s="677"/>
      <c r="DY34" s="677"/>
      <c r="DZ34" s="677"/>
      <c r="EA34" s="677"/>
      <c r="EB34" s="677"/>
      <c r="EC34" s="678"/>
    </row>
    <row r="35" spans="2:133" ht="11.25" customHeight="1" x14ac:dyDescent="0.15">
      <c r="B35" s="638" t="s">
        <v>322</v>
      </c>
      <c r="C35" s="639"/>
      <c r="D35" s="639"/>
      <c r="E35" s="639"/>
      <c r="F35" s="639"/>
      <c r="G35" s="639"/>
      <c r="H35" s="639"/>
      <c r="I35" s="639"/>
      <c r="J35" s="639"/>
      <c r="K35" s="639"/>
      <c r="L35" s="639"/>
      <c r="M35" s="639"/>
      <c r="N35" s="639"/>
      <c r="O35" s="639"/>
      <c r="P35" s="639"/>
      <c r="Q35" s="640"/>
      <c r="R35" s="641">
        <v>4804591</v>
      </c>
      <c r="S35" s="642"/>
      <c r="T35" s="642"/>
      <c r="U35" s="642"/>
      <c r="V35" s="642"/>
      <c r="W35" s="642"/>
      <c r="X35" s="642"/>
      <c r="Y35" s="643"/>
      <c r="Z35" s="644">
        <v>16.8</v>
      </c>
      <c r="AA35" s="644"/>
      <c r="AB35" s="644"/>
      <c r="AC35" s="644"/>
      <c r="AD35" s="645" t="s">
        <v>231</v>
      </c>
      <c r="AE35" s="645"/>
      <c r="AF35" s="645"/>
      <c r="AG35" s="645"/>
      <c r="AH35" s="645"/>
      <c r="AI35" s="645"/>
      <c r="AJ35" s="645"/>
      <c r="AK35" s="645"/>
      <c r="AL35" s="646" t="s">
        <v>231</v>
      </c>
      <c r="AM35" s="647"/>
      <c r="AN35" s="647"/>
      <c r="AO35" s="648"/>
      <c r="AP35" s="234"/>
      <c r="AQ35" s="714" t="s">
        <v>323</v>
      </c>
      <c r="AR35" s="715"/>
      <c r="AS35" s="715"/>
      <c r="AT35" s="715"/>
      <c r="AU35" s="715"/>
      <c r="AV35" s="715"/>
      <c r="AW35" s="715"/>
      <c r="AX35" s="715"/>
      <c r="AY35" s="716"/>
      <c r="AZ35" s="630">
        <v>3180592</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81295</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146402</v>
      </c>
      <c r="CS35" s="665"/>
      <c r="CT35" s="665"/>
      <c r="CU35" s="665"/>
      <c r="CV35" s="665"/>
      <c r="CW35" s="665"/>
      <c r="CX35" s="665"/>
      <c r="CY35" s="666"/>
      <c r="CZ35" s="646">
        <v>0.5</v>
      </c>
      <c r="DA35" s="677"/>
      <c r="DB35" s="677"/>
      <c r="DC35" s="679"/>
      <c r="DD35" s="650">
        <v>120658</v>
      </c>
      <c r="DE35" s="665"/>
      <c r="DF35" s="665"/>
      <c r="DG35" s="665"/>
      <c r="DH35" s="665"/>
      <c r="DI35" s="665"/>
      <c r="DJ35" s="665"/>
      <c r="DK35" s="666"/>
      <c r="DL35" s="650">
        <v>120658</v>
      </c>
      <c r="DM35" s="665"/>
      <c r="DN35" s="665"/>
      <c r="DO35" s="665"/>
      <c r="DP35" s="665"/>
      <c r="DQ35" s="665"/>
      <c r="DR35" s="665"/>
      <c r="DS35" s="665"/>
      <c r="DT35" s="665"/>
      <c r="DU35" s="665"/>
      <c r="DV35" s="666"/>
      <c r="DW35" s="646">
        <v>0.9</v>
      </c>
      <c r="DX35" s="677"/>
      <c r="DY35" s="677"/>
      <c r="DZ35" s="677"/>
      <c r="EA35" s="677"/>
      <c r="EB35" s="677"/>
      <c r="EC35" s="678"/>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231</v>
      </c>
      <c r="S36" s="642"/>
      <c r="T36" s="642"/>
      <c r="U36" s="642"/>
      <c r="V36" s="642"/>
      <c r="W36" s="642"/>
      <c r="X36" s="642"/>
      <c r="Y36" s="643"/>
      <c r="Z36" s="644" t="s">
        <v>299</v>
      </c>
      <c r="AA36" s="644"/>
      <c r="AB36" s="644"/>
      <c r="AC36" s="644"/>
      <c r="AD36" s="645" t="s">
        <v>231</v>
      </c>
      <c r="AE36" s="645"/>
      <c r="AF36" s="645"/>
      <c r="AG36" s="645"/>
      <c r="AH36" s="645"/>
      <c r="AI36" s="645"/>
      <c r="AJ36" s="645"/>
      <c r="AK36" s="645"/>
      <c r="AL36" s="646" t="s">
        <v>299</v>
      </c>
      <c r="AM36" s="647"/>
      <c r="AN36" s="647"/>
      <c r="AO36" s="648"/>
      <c r="AQ36" s="718" t="s">
        <v>327</v>
      </c>
      <c r="AR36" s="719"/>
      <c r="AS36" s="719"/>
      <c r="AT36" s="719"/>
      <c r="AU36" s="719"/>
      <c r="AV36" s="719"/>
      <c r="AW36" s="719"/>
      <c r="AX36" s="719"/>
      <c r="AY36" s="720"/>
      <c r="AZ36" s="641">
        <v>528098</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20991</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2753460</v>
      </c>
      <c r="CS36" s="642"/>
      <c r="CT36" s="642"/>
      <c r="CU36" s="642"/>
      <c r="CV36" s="642"/>
      <c r="CW36" s="642"/>
      <c r="CX36" s="642"/>
      <c r="CY36" s="643"/>
      <c r="CZ36" s="646">
        <v>10.1</v>
      </c>
      <c r="DA36" s="677"/>
      <c r="DB36" s="677"/>
      <c r="DC36" s="679"/>
      <c r="DD36" s="650">
        <v>1944382</v>
      </c>
      <c r="DE36" s="642"/>
      <c r="DF36" s="642"/>
      <c r="DG36" s="642"/>
      <c r="DH36" s="642"/>
      <c r="DI36" s="642"/>
      <c r="DJ36" s="642"/>
      <c r="DK36" s="643"/>
      <c r="DL36" s="650">
        <v>924358</v>
      </c>
      <c r="DM36" s="642"/>
      <c r="DN36" s="642"/>
      <c r="DO36" s="642"/>
      <c r="DP36" s="642"/>
      <c r="DQ36" s="642"/>
      <c r="DR36" s="642"/>
      <c r="DS36" s="642"/>
      <c r="DT36" s="642"/>
      <c r="DU36" s="642"/>
      <c r="DV36" s="643"/>
      <c r="DW36" s="646">
        <v>6.7</v>
      </c>
      <c r="DX36" s="677"/>
      <c r="DY36" s="677"/>
      <c r="DZ36" s="677"/>
      <c r="EA36" s="677"/>
      <c r="EB36" s="677"/>
      <c r="EC36" s="678"/>
    </row>
    <row r="37" spans="2:133" ht="11.25" customHeight="1" x14ac:dyDescent="0.15">
      <c r="B37" s="638" t="s">
        <v>330</v>
      </c>
      <c r="C37" s="639"/>
      <c r="D37" s="639"/>
      <c r="E37" s="639"/>
      <c r="F37" s="639"/>
      <c r="G37" s="639"/>
      <c r="H37" s="639"/>
      <c r="I37" s="639"/>
      <c r="J37" s="639"/>
      <c r="K37" s="639"/>
      <c r="L37" s="639"/>
      <c r="M37" s="639"/>
      <c r="N37" s="639"/>
      <c r="O37" s="639"/>
      <c r="P37" s="639"/>
      <c r="Q37" s="640"/>
      <c r="R37" s="641">
        <v>591041</v>
      </c>
      <c r="S37" s="642"/>
      <c r="T37" s="642"/>
      <c r="U37" s="642"/>
      <c r="V37" s="642"/>
      <c r="W37" s="642"/>
      <c r="X37" s="642"/>
      <c r="Y37" s="643"/>
      <c r="Z37" s="644">
        <v>2.1</v>
      </c>
      <c r="AA37" s="644"/>
      <c r="AB37" s="644"/>
      <c r="AC37" s="644"/>
      <c r="AD37" s="645" t="s">
        <v>231</v>
      </c>
      <c r="AE37" s="645"/>
      <c r="AF37" s="645"/>
      <c r="AG37" s="645"/>
      <c r="AH37" s="645"/>
      <c r="AI37" s="645"/>
      <c r="AJ37" s="645"/>
      <c r="AK37" s="645"/>
      <c r="AL37" s="646" t="s">
        <v>231</v>
      </c>
      <c r="AM37" s="647"/>
      <c r="AN37" s="647"/>
      <c r="AO37" s="648"/>
      <c r="AQ37" s="718" t="s">
        <v>331</v>
      </c>
      <c r="AR37" s="719"/>
      <c r="AS37" s="719"/>
      <c r="AT37" s="719"/>
      <c r="AU37" s="719"/>
      <c r="AV37" s="719"/>
      <c r="AW37" s="719"/>
      <c r="AX37" s="719"/>
      <c r="AY37" s="720"/>
      <c r="AZ37" s="641">
        <v>460145</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4372</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773253</v>
      </c>
      <c r="CS37" s="665"/>
      <c r="CT37" s="665"/>
      <c r="CU37" s="665"/>
      <c r="CV37" s="665"/>
      <c r="CW37" s="665"/>
      <c r="CX37" s="665"/>
      <c r="CY37" s="666"/>
      <c r="CZ37" s="646">
        <v>2.8</v>
      </c>
      <c r="DA37" s="677"/>
      <c r="DB37" s="677"/>
      <c r="DC37" s="679"/>
      <c r="DD37" s="650">
        <v>773253</v>
      </c>
      <c r="DE37" s="665"/>
      <c r="DF37" s="665"/>
      <c r="DG37" s="665"/>
      <c r="DH37" s="665"/>
      <c r="DI37" s="665"/>
      <c r="DJ37" s="665"/>
      <c r="DK37" s="666"/>
      <c r="DL37" s="650">
        <v>420975</v>
      </c>
      <c r="DM37" s="665"/>
      <c r="DN37" s="665"/>
      <c r="DO37" s="665"/>
      <c r="DP37" s="665"/>
      <c r="DQ37" s="665"/>
      <c r="DR37" s="665"/>
      <c r="DS37" s="665"/>
      <c r="DT37" s="665"/>
      <c r="DU37" s="665"/>
      <c r="DV37" s="666"/>
      <c r="DW37" s="646">
        <v>3</v>
      </c>
      <c r="DX37" s="677"/>
      <c r="DY37" s="677"/>
      <c r="DZ37" s="677"/>
      <c r="EA37" s="677"/>
      <c r="EB37" s="677"/>
      <c r="EC37" s="678"/>
    </row>
    <row r="38" spans="2:133" ht="11.25" customHeight="1" x14ac:dyDescent="0.15">
      <c r="B38" s="686" t="s">
        <v>334</v>
      </c>
      <c r="C38" s="687"/>
      <c r="D38" s="687"/>
      <c r="E38" s="687"/>
      <c r="F38" s="687"/>
      <c r="G38" s="687"/>
      <c r="H38" s="687"/>
      <c r="I38" s="687"/>
      <c r="J38" s="687"/>
      <c r="K38" s="687"/>
      <c r="L38" s="687"/>
      <c r="M38" s="687"/>
      <c r="N38" s="687"/>
      <c r="O38" s="687"/>
      <c r="P38" s="687"/>
      <c r="Q38" s="688"/>
      <c r="R38" s="721">
        <v>28654640</v>
      </c>
      <c r="S38" s="722"/>
      <c r="T38" s="722"/>
      <c r="U38" s="722"/>
      <c r="V38" s="722"/>
      <c r="W38" s="722"/>
      <c r="X38" s="722"/>
      <c r="Y38" s="723"/>
      <c r="Z38" s="724">
        <v>100</v>
      </c>
      <c r="AA38" s="724"/>
      <c r="AB38" s="724"/>
      <c r="AC38" s="724"/>
      <c r="AD38" s="725">
        <v>13262530</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266448</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6389</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2912775</v>
      </c>
      <c r="CS38" s="642"/>
      <c r="CT38" s="642"/>
      <c r="CU38" s="642"/>
      <c r="CV38" s="642"/>
      <c r="CW38" s="642"/>
      <c r="CX38" s="642"/>
      <c r="CY38" s="643"/>
      <c r="CZ38" s="646">
        <v>10.7</v>
      </c>
      <c r="DA38" s="677"/>
      <c r="DB38" s="677"/>
      <c r="DC38" s="679"/>
      <c r="DD38" s="650">
        <v>2631506</v>
      </c>
      <c r="DE38" s="642"/>
      <c r="DF38" s="642"/>
      <c r="DG38" s="642"/>
      <c r="DH38" s="642"/>
      <c r="DI38" s="642"/>
      <c r="DJ38" s="642"/>
      <c r="DK38" s="643"/>
      <c r="DL38" s="650">
        <v>2137961</v>
      </c>
      <c r="DM38" s="642"/>
      <c r="DN38" s="642"/>
      <c r="DO38" s="642"/>
      <c r="DP38" s="642"/>
      <c r="DQ38" s="642"/>
      <c r="DR38" s="642"/>
      <c r="DS38" s="642"/>
      <c r="DT38" s="642"/>
      <c r="DU38" s="642"/>
      <c r="DV38" s="643"/>
      <c r="DW38" s="646">
        <v>15.4</v>
      </c>
      <c r="DX38" s="677"/>
      <c r="DY38" s="677"/>
      <c r="DZ38" s="677"/>
      <c r="EA38" s="677"/>
      <c r="EB38" s="677"/>
      <c r="EC38" s="678"/>
    </row>
    <row r="39" spans="2:133" ht="11.25" customHeight="1" x14ac:dyDescent="0.15">
      <c r="AQ39" s="718" t="s">
        <v>338</v>
      </c>
      <c r="AR39" s="719"/>
      <c r="AS39" s="719"/>
      <c r="AT39" s="719"/>
      <c r="AU39" s="719"/>
      <c r="AV39" s="719"/>
      <c r="AW39" s="719"/>
      <c r="AX39" s="719"/>
      <c r="AY39" s="720"/>
      <c r="AZ39" s="641">
        <v>75264</v>
      </c>
      <c r="BA39" s="642"/>
      <c r="BB39" s="642"/>
      <c r="BC39" s="642"/>
      <c r="BD39" s="665"/>
      <c r="BE39" s="665"/>
      <c r="BF39" s="700"/>
      <c r="BG39" s="732" t="s">
        <v>339</v>
      </c>
      <c r="BH39" s="733"/>
      <c r="BI39" s="733"/>
      <c r="BJ39" s="733"/>
      <c r="BK39" s="733"/>
      <c r="BL39" s="235"/>
      <c r="BM39" s="657" t="s">
        <v>340</v>
      </c>
      <c r="BN39" s="657"/>
      <c r="BO39" s="657"/>
      <c r="BP39" s="657"/>
      <c r="BQ39" s="657"/>
      <c r="BR39" s="657"/>
      <c r="BS39" s="657"/>
      <c r="BT39" s="657"/>
      <c r="BU39" s="658"/>
      <c r="BV39" s="641">
        <v>100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1834118</v>
      </c>
      <c r="CS39" s="665"/>
      <c r="CT39" s="665"/>
      <c r="CU39" s="665"/>
      <c r="CV39" s="665"/>
      <c r="CW39" s="665"/>
      <c r="CX39" s="665"/>
      <c r="CY39" s="666"/>
      <c r="CZ39" s="646">
        <v>6.7</v>
      </c>
      <c r="DA39" s="677"/>
      <c r="DB39" s="677"/>
      <c r="DC39" s="679"/>
      <c r="DD39" s="650">
        <v>1258552</v>
      </c>
      <c r="DE39" s="665"/>
      <c r="DF39" s="665"/>
      <c r="DG39" s="665"/>
      <c r="DH39" s="665"/>
      <c r="DI39" s="665"/>
      <c r="DJ39" s="665"/>
      <c r="DK39" s="666"/>
      <c r="DL39" s="650" t="s">
        <v>231</v>
      </c>
      <c r="DM39" s="665"/>
      <c r="DN39" s="665"/>
      <c r="DO39" s="665"/>
      <c r="DP39" s="665"/>
      <c r="DQ39" s="665"/>
      <c r="DR39" s="665"/>
      <c r="DS39" s="665"/>
      <c r="DT39" s="665"/>
      <c r="DU39" s="665"/>
      <c r="DV39" s="666"/>
      <c r="DW39" s="646" t="s">
        <v>231</v>
      </c>
      <c r="DX39" s="677"/>
      <c r="DY39" s="677"/>
      <c r="DZ39" s="677"/>
      <c r="EA39" s="677"/>
      <c r="EB39" s="677"/>
      <c r="EC39" s="678"/>
    </row>
    <row r="40" spans="2:133" ht="11.25" customHeight="1" x14ac:dyDescent="0.15">
      <c r="AQ40" s="718" t="s">
        <v>342</v>
      </c>
      <c r="AR40" s="719"/>
      <c r="AS40" s="719"/>
      <c r="AT40" s="719"/>
      <c r="AU40" s="719"/>
      <c r="AV40" s="719"/>
      <c r="AW40" s="719"/>
      <c r="AX40" s="719"/>
      <c r="AY40" s="720"/>
      <c r="AZ40" s="641">
        <v>385926</v>
      </c>
      <c r="BA40" s="642"/>
      <c r="BB40" s="642"/>
      <c r="BC40" s="642"/>
      <c r="BD40" s="665"/>
      <c r="BE40" s="665"/>
      <c r="BF40" s="700"/>
      <c r="BG40" s="732"/>
      <c r="BH40" s="733"/>
      <c r="BI40" s="733"/>
      <c r="BJ40" s="733"/>
      <c r="BK40" s="733"/>
      <c r="BL40" s="235"/>
      <c r="BM40" s="657" t="s">
        <v>343</v>
      </c>
      <c r="BN40" s="657"/>
      <c r="BO40" s="657"/>
      <c r="BP40" s="657"/>
      <c r="BQ40" s="657"/>
      <c r="BR40" s="657"/>
      <c r="BS40" s="657"/>
      <c r="BT40" s="657"/>
      <c r="BU40" s="658"/>
      <c r="BV40" s="641" t="s">
        <v>231</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127643</v>
      </c>
      <c r="CS40" s="642"/>
      <c r="CT40" s="642"/>
      <c r="CU40" s="642"/>
      <c r="CV40" s="642"/>
      <c r="CW40" s="642"/>
      <c r="CX40" s="642"/>
      <c r="CY40" s="643"/>
      <c r="CZ40" s="646">
        <v>0.5</v>
      </c>
      <c r="DA40" s="677"/>
      <c r="DB40" s="677"/>
      <c r="DC40" s="679"/>
      <c r="DD40" s="650">
        <v>16929</v>
      </c>
      <c r="DE40" s="642"/>
      <c r="DF40" s="642"/>
      <c r="DG40" s="642"/>
      <c r="DH40" s="642"/>
      <c r="DI40" s="642"/>
      <c r="DJ40" s="642"/>
      <c r="DK40" s="643"/>
      <c r="DL40" s="650" t="s">
        <v>231</v>
      </c>
      <c r="DM40" s="642"/>
      <c r="DN40" s="642"/>
      <c r="DO40" s="642"/>
      <c r="DP40" s="642"/>
      <c r="DQ40" s="642"/>
      <c r="DR40" s="642"/>
      <c r="DS40" s="642"/>
      <c r="DT40" s="642"/>
      <c r="DU40" s="642"/>
      <c r="DV40" s="643"/>
      <c r="DW40" s="646" t="s">
        <v>231</v>
      </c>
      <c r="DX40" s="677"/>
      <c r="DY40" s="677"/>
      <c r="DZ40" s="677"/>
      <c r="EA40" s="677"/>
      <c r="EB40" s="677"/>
      <c r="EC40" s="678"/>
    </row>
    <row r="41" spans="2:133" ht="11.25" customHeight="1" x14ac:dyDescent="0.15">
      <c r="AQ41" s="728" t="s">
        <v>345</v>
      </c>
      <c r="AR41" s="729"/>
      <c r="AS41" s="729"/>
      <c r="AT41" s="729"/>
      <c r="AU41" s="729"/>
      <c r="AV41" s="729"/>
      <c r="AW41" s="729"/>
      <c r="AX41" s="729"/>
      <c r="AY41" s="730"/>
      <c r="AZ41" s="721">
        <v>1464711</v>
      </c>
      <c r="BA41" s="722"/>
      <c r="BB41" s="722"/>
      <c r="BC41" s="722"/>
      <c r="BD41" s="711"/>
      <c r="BE41" s="711"/>
      <c r="BF41" s="713"/>
      <c r="BG41" s="734"/>
      <c r="BH41" s="735"/>
      <c r="BI41" s="735"/>
      <c r="BJ41" s="735"/>
      <c r="BK41" s="735"/>
      <c r="BL41" s="236"/>
      <c r="BM41" s="668" t="s">
        <v>346</v>
      </c>
      <c r="BN41" s="668"/>
      <c r="BO41" s="668"/>
      <c r="BP41" s="668"/>
      <c r="BQ41" s="668"/>
      <c r="BR41" s="668"/>
      <c r="BS41" s="668"/>
      <c r="BT41" s="668"/>
      <c r="BU41" s="669"/>
      <c r="BV41" s="721">
        <v>415</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231</v>
      </c>
      <c r="CS41" s="665"/>
      <c r="CT41" s="665"/>
      <c r="CU41" s="665"/>
      <c r="CV41" s="665"/>
      <c r="CW41" s="665"/>
      <c r="CX41" s="665"/>
      <c r="CY41" s="666"/>
      <c r="CZ41" s="646" t="s">
        <v>231</v>
      </c>
      <c r="DA41" s="677"/>
      <c r="DB41" s="677"/>
      <c r="DC41" s="679"/>
      <c r="DD41" s="650" t="s">
        <v>231</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6064758</v>
      </c>
      <c r="CS42" s="642"/>
      <c r="CT42" s="642"/>
      <c r="CU42" s="642"/>
      <c r="CV42" s="642"/>
      <c r="CW42" s="642"/>
      <c r="CX42" s="642"/>
      <c r="CY42" s="643"/>
      <c r="CZ42" s="646">
        <v>22.3</v>
      </c>
      <c r="DA42" s="647"/>
      <c r="DB42" s="647"/>
      <c r="DC42" s="742"/>
      <c r="DD42" s="650">
        <v>1176899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305010</v>
      </c>
      <c r="CS43" s="665"/>
      <c r="CT43" s="665"/>
      <c r="CU43" s="665"/>
      <c r="CV43" s="665"/>
      <c r="CW43" s="665"/>
      <c r="CX43" s="665"/>
      <c r="CY43" s="666"/>
      <c r="CZ43" s="646">
        <v>1.1000000000000001</v>
      </c>
      <c r="DA43" s="677"/>
      <c r="DB43" s="677"/>
      <c r="DC43" s="679"/>
      <c r="DD43" s="650">
        <v>261726</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3826692</v>
      </c>
      <c r="CS44" s="642"/>
      <c r="CT44" s="642"/>
      <c r="CU44" s="642"/>
      <c r="CV44" s="642"/>
      <c r="CW44" s="642"/>
      <c r="CX44" s="642"/>
      <c r="CY44" s="643"/>
      <c r="CZ44" s="646">
        <v>14.1</v>
      </c>
      <c r="DA44" s="647"/>
      <c r="DB44" s="647"/>
      <c r="DC44" s="742"/>
      <c r="DD44" s="650">
        <v>558246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1584740</v>
      </c>
      <c r="CS45" s="665"/>
      <c r="CT45" s="665"/>
      <c r="CU45" s="665"/>
      <c r="CV45" s="665"/>
      <c r="CW45" s="665"/>
      <c r="CX45" s="665"/>
      <c r="CY45" s="666"/>
      <c r="CZ45" s="646">
        <v>5.8</v>
      </c>
      <c r="DA45" s="677"/>
      <c r="DB45" s="677"/>
      <c r="DC45" s="679"/>
      <c r="DD45" s="650">
        <v>78701</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2122602</v>
      </c>
      <c r="CS46" s="642"/>
      <c r="CT46" s="642"/>
      <c r="CU46" s="642"/>
      <c r="CV46" s="642"/>
      <c r="CW46" s="642"/>
      <c r="CX46" s="642"/>
      <c r="CY46" s="643"/>
      <c r="CZ46" s="646">
        <v>7.8</v>
      </c>
      <c r="DA46" s="647"/>
      <c r="DB46" s="647"/>
      <c r="DC46" s="742"/>
      <c r="DD46" s="650">
        <v>405395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2238066</v>
      </c>
      <c r="CS47" s="665"/>
      <c r="CT47" s="665"/>
      <c r="CU47" s="665"/>
      <c r="CV47" s="665"/>
      <c r="CW47" s="665"/>
      <c r="CX47" s="665"/>
      <c r="CY47" s="666"/>
      <c r="CZ47" s="646">
        <v>8.1999999999999993</v>
      </c>
      <c r="DA47" s="677"/>
      <c r="DB47" s="677"/>
      <c r="DC47" s="679"/>
      <c r="DD47" s="650">
        <v>618653</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231</v>
      </c>
      <c r="CS48" s="642"/>
      <c r="CT48" s="642"/>
      <c r="CU48" s="642"/>
      <c r="CV48" s="642"/>
      <c r="CW48" s="642"/>
      <c r="CX48" s="642"/>
      <c r="CY48" s="643"/>
      <c r="CZ48" s="646" t="s">
        <v>231</v>
      </c>
      <c r="DA48" s="647"/>
      <c r="DB48" s="647"/>
      <c r="DC48" s="742"/>
      <c r="DD48" s="650" t="s">
        <v>231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27212672</v>
      </c>
      <c r="CS49" s="711"/>
      <c r="CT49" s="711"/>
      <c r="CU49" s="711"/>
      <c r="CV49" s="711"/>
      <c r="CW49" s="711"/>
      <c r="CX49" s="711"/>
      <c r="CY49" s="743"/>
      <c r="CZ49" s="726">
        <v>100</v>
      </c>
      <c r="DA49" s="744"/>
      <c r="DB49" s="744"/>
      <c r="DC49" s="745"/>
      <c r="DD49" s="746">
        <v>17760258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UGJ4+8sRrfCSx8rsG56z+2hXhnSEjBIwOienRvILWAy7GmDFP43+Sbp6EOZNyUuv3sjdr6cMOM8gTXlOE9sPYQ==" saltValue="beWE/QWOJ0jlw+29AX+Q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H1" zoomScale="70" zoomScaleNormal="25" zoomScaleSheetLayoutView="70" workbookViewId="0">
      <selection activeCell="CM9" sqref="CM9:CQ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27468</v>
      </c>
      <c r="R7" s="777"/>
      <c r="S7" s="777"/>
      <c r="T7" s="777"/>
      <c r="U7" s="777"/>
      <c r="V7" s="777">
        <v>25961</v>
      </c>
      <c r="W7" s="777"/>
      <c r="X7" s="777"/>
      <c r="Y7" s="777"/>
      <c r="Z7" s="777"/>
      <c r="AA7" s="777">
        <v>1507</v>
      </c>
      <c r="AB7" s="777"/>
      <c r="AC7" s="777"/>
      <c r="AD7" s="777"/>
      <c r="AE7" s="778"/>
      <c r="AF7" s="779">
        <v>791</v>
      </c>
      <c r="AG7" s="780"/>
      <c r="AH7" s="780"/>
      <c r="AI7" s="780"/>
      <c r="AJ7" s="781"/>
      <c r="AK7" s="816">
        <v>13</v>
      </c>
      <c r="AL7" s="817"/>
      <c r="AM7" s="817"/>
      <c r="AN7" s="817"/>
      <c r="AO7" s="817"/>
      <c r="AP7" s="817">
        <v>31539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599</v>
      </c>
      <c r="BS7" s="820" t="s">
        <v>597</v>
      </c>
      <c r="BT7" s="821"/>
      <c r="BU7" s="821"/>
      <c r="BV7" s="821"/>
      <c r="BW7" s="821"/>
      <c r="BX7" s="821"/>
      <c r="BY7" s="821"/>
      <c r="BZ7" s="821"/>
      <c r="CA7" s="821"/>
      <c r="CB7" s="821"/>
      <c r="CC7" s="821"/>
      <c r="CD7" s="821"/>
      <c r="CE7" s="821"/>
      <c r="CF7" s="821"/>
      <c r="CG7" s="822"/>
      <c r="CH7" s="813">
        <v>0</v>
      </c>
      <c r="CI7" s="814"/>
      <c r="CJ7" s="814"/>
      <c r="CK7" s="814"/>
      <c r="CL7" s="815"/>
      <c r="CM7" s="813">
        <v>11</v>
      </c>
      <c r="CN7" s="814"/>
      <c r="CO7" s="814"/>
      <c r="CP7" s="814"/>
      <c r="CQ7" s="815"/>
      <c r="CR7" s="813">
        <v>10</v>
      </c>
      <c r="CS7" s="814"/>
      <c r="CT7" s="814"/>
      <c r="CU7" s="814"/>
      <c r="CV7" s="815"/>
      <c r="CW7" s="813" t="s">
        <v>595</v>
      </c>
      <c r="CX7" s="814"/>
      <c r="CY7" s="814"/>
      <c r="CZ7" s="814"/>
      <c r="DA7" s="815"/>
      <c r="DB7" s="813" t="s">
        <v>585</v>
      </c>
      <c r="DC7" s="814"/>
      <c r="DD7" s="814"/>
      <c r="DE7" s="814"/>
      <c r="DF7" s="815"/>
      <c r="DG7" s="813" t="s">
        <v>585</v>
      </c>
      <c r="DH7" s="814"/>
      <c r="DI7" s="814"/>
      <c r="DJ7" s="814"/>
      <c r="DK7" s="815"/>
      <c r="DL7" s="813" t="s">
        <v>585</v>
      </c>
      <c r="DM7" s="814"/>
      <c r="DN7" s="814"/>
      <c r="DO7" s="814"/>
      <c r="DP7" s="815"/>
      <c r="DQ7" s="813" t="s">
        <v>585</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16</v>
      </c>
      <c r="R8" s="801"/>
      <c r="S8" s="801"/>
      <c r="T8" s="801"/>
      <c r="U8" s="801"/>
      <c r="V8" s="801">
        <v>16</v>
      </c>
      <c r="W8" s="801"/>
      <c r="X8" s="801"/>
      <c r="Y8" s="801"/>
      <c r="Z8" s="801"/>
      <c r="AA8" s="801" t="s">
        <v>585</v>
      </c>
      <c r="AB8" s="801"/>
      <c r="AC8" s="801"/>
      <c r="AD8" s="801"/>
      <c r="AE8" s="802"/>
      <c r="AF8" s="803" t="s">
        <v>231</v>
      </c>
      <c r="AG8" s="804"/>
      <c r="AH8" s="804"/>
      <c r="AI8" s="804"/>
      <c r="AJ8" s="805"/>
      <c r="AK8" s="806">
        <v>8</v>
      </c>
      <c r="AL8" s="807"/>
      <c r="AM8" s="807"/>
      <c r="AN8" s="807"/>
      <c r="AO8" s="807"/>
      <c r="AP8" s="807">
        <v>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600</v>
      </c>
      <c r="BS8" s="810" t="s">
        <v>598</v>
      </c>
      <c r="BT8" s="811"/>
      <c r="BU8" s="811"/>
      <c r="BV8" s="811"/>
      <c r="BW8" s="811"/>
      <c r="BX8" s="811"/>
      <c r="BY8" s="811"/>
      <c r="BZ8" s="811"/>
      <c r="CA8" s="811"/>
      <c r="CB8" s="811"/>
      <c r="CC8" s="811"/>
      <c r="CD8" s="811"/>
      <c r="CE8" s="811"/>
      <c r="CF8" s="811"/>
      <c r="CG8" s="812"/>
      <c r="CH8" s="823">
        <v>0</v>
      </c>
      <c r="CI8" s="824"/>
      <c r="CJ8" s="824"/>
      <c r="CK8" s="824"/>
      <c r="CL8" s="825"/>
      <c r="CM8" s="823">
        <v>108</v>
      </c>
      <c r="CN8" s="824"/>
      <c r="CO8" s="824"/>
      <c r="CP8" s="824"/>
      <c r="CQ8" s="825"/>
      <c r="CR8" s="823">
        <v>0</v>
      </c>
      <c r="CS8" s="824"/>
      <c r="CT8" s="824"/>
      <c r="CU8" s="824"/>
      <c r="CV8" s="825"/>
      <c r="CW8" s="823" t="s">
        <v>601</v>
      </c>
      <c r="CX8" s="824"/>
      <c r="CY8" s="824"/>
      <c r="CZ8" s="824"/>
      <c r="DA8" s="825"/>
      <c r="DB8" s="823" t="s">
        <v>585</v>
      </c>
      <c r="DC8" s="824"/>
      <c r="DD8" s="824"/>
      <c r="DE8" s="824"/>
      <c r="DF8" s="825"/>
      <c r="DG8" s="823" t="s">
        <v>585</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x14ac:dyDescent="0.15">
      <c r="A9" s="261">
        <v>3</v>
      </c>
      <c r="B9" s="797" t="s">
        <v>383</v>
      </c>
      <c r="C9" s="798"/>
      <c r="D9" s="798"/>
      <c r="E9" s="798"/>
      <c r="F9" s="798"/>
      <c r="G9" s="798"/>
      <c r="H9" s="798"/>
      <c r="I9" s="798"/>
      <c r="J9" s="798"/>
      <c r="K9" s="798"/>
      <c r="L9" s="798"/>
      <c r="M9" s="798"/>
      <c r="N9" s="798"/>
      <c r="O9" s="798"/>
      <c r="P9" s="799"/>
      <c r="Q9" s="800">
        <v>1450</v>
      </c>
      <c r="R9" s="801"/>
      <c r="S9" s="801"/>
      <c r="T9" s="801"/>
      <c r="U9" s="801"/>
      <c r="V9" s="801">
        <v>1445</v>
      </c>
      <c r="W9" s="801"/>
      <c r="X9" s="801"/>
      <c r="Y9" s="801"/>
      <c r="Z9" s="801"/>
      <c r="AA9" s="801">
        <v>5</v>
      </c>
      <c r="AB9" s="801"/>
      <c r="AC9" s="801"/>
      <c r="AD9" s="801"/>
      <c r="AE9" s="802"/>
      <c r="AF9" s="803">
        <v>2</v>
      </c>
      <c r="AG9" s="804"/>
      <c r="AH9" s="804"/>
      <c r="AI9" s="804"/>
      <c r="AJ9" s="805"/>
      <c r="AK9" s="806">
        <v>133</v>
      </c>
      <c r="AL9" s="807"/>
      <c r="AM9" s="807"/>
      <c r="AN9" s="807"/>
      <c r="AO9" s="807"/>
      <c r="AP9" s="807">
        <v>1542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t="s">
        <v>384</v>
      </c>
      <c r="C10" s="798"/>
      <c r="D10" s="798"/>
      <c r="E10" s="798"/>
      <c r="F10" s="798"/>
      <c r="G10" s="798"/>
      <c r="H10" s="798"/>
      <c r="I10" s="798"/>
      <c r="J10" s="798"/>
      <c r="K10" s="798"/>
      <c r="L10" s="798"/>
      <c r="M10" s="798"/>
      <c r="N10" s="798"/>
      <c r="O10" s="798"/>
      <c r="P10" s="799"/>
      <c r="Q10" s="800">
        <v>2</v>
      </c>
      <c r="R10" s="801"/>
      <c r="S10" s="801"/>
      <c r="T10" s="801"/>
      <c r="U10" s="801"/>
      <c r="V10" s="801">
        <v>73</v>
      </c>
      <c r="W10" s="801"/>
      <c r="X10" s="801"/>
      <c r="Y10" s="801"/>
      <c r="Z10" s="801"/>
      <c r="AA10" s="801">
        <v>-71</v>
      </c>
      <c r="AB10" s="801"/>
      <c r="AC10" s="801"/>
      <c r="AD10" s="801"/>
      <c r="AE10" s="802"/>
      <c r="AF10" s="803">
        <v>-71</v>
      </c>
      <c r="AG10" s="804"/>
      <c r="AH10" s="804"/>
      <c r="AI10" s="804"/>
      <c r="AJ10" s="805"/>
      <c r="AK10" s="806" t="s">
        <v>585</v>
      </c>
      <c r="AL10" s="807"/>
      <c r="AM10" s="807"/>
      <c r="AN10" s="807"/>
      <c r="AO10" s="807"/>
      <c r="AP10" s="807">
        <v>1</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t="s">
        <v>385</v>
      </c>
      <c r="C11" s="798"/>
      <c r="D11" s="798"/>
      <c r="E11" s="798"/>
      <c r="F11" s="798"/>
      <c r="G11" s="798"/>
      <c r="H11" s="798"/>
      <c r="I11" s="798"/>
      <c r="J11" s="798"/>
      <c r="K11" s="798"/>
      <c r="L11" s="798"/>
      <c r="M11" s="798"/>
      <c r="N11" s="798"/>
      <c r="O11" s="798"/>
      <c r="P11" s="799"/>
      <c r="Q11" s="800">
        <v>26</v>
      </c>
      <c r="R11" s="801"/>
      <c r="S11" s="801"/>
      <c r="T11" s="801"/>
      <c r="U11" s="801"/>
      <c r="V11" s="801">
        <v>25</v>
      </c>
      <c r="W11" s="801"/>
      <c r="X11" s="801"/>
      <c r="Y11" s="801"/>
      <c r="Z11" s="801"/>
      <c r="AA11" s="801">
        <v>1</v>
      </c>
      <c r="AB11" s="801"/>
      <c r="AC11" s="801"/>
      <c r="AD11" s="801"/>
      <c r="AE11" s="802"/>
      <c r="AF11" s="803">
        <v>1</v>
      </c>
      <c r="AG11" s="804"/>
      <c r="AH11" s="804"/>
      <c r="AI11" s="804"/>
      <c r="AJ11" s="805"/>
      <c r="AK11" s="806" t="s">
        <v>585</v>
      </c>
      <c r="AL11" s="807"/>
      <c r="AM11" s="807"/>
      <c r="AN11" s="807"/>
      <c r="AO11" s="807"/>
      <c r="AP11" s="807" t="s">
        <v>585</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28727</v>
      </c>
      <c r="R23" s="836"/>
      <c r="S23" s="836"/>
      <c r="T23" s="836"/>
      <c r="U23" s="836"/>
      <c r="V23" s="836">
        <v>27285</v>
      </c>
      <c r="W23" s="836"/>
      <c r="X23" s="836"/>
      <c r="Y23" s="836"/>
      <c r="Z23" s="836"/>
      <c r="AA23" s="836">
        <v>1442</v>
      </c>
      <c r="AB23" s="836"/>
      <c r="AC23" s="836"/>
      <c r="AD23" s="836"/>
      <c r="AE23" s="837"/>
      <c r="AF23" s="838">
        <v>724</v>
      </c>
      <c r="AG23" s="836"/>
      <c r="AH23" s="836"/>
      <c r="AI23" s="836"/>
      <c r="AJ23" s="839"/>
      <c r="AK23" s="840"/>
      <c r="AL23" s="841"/>
      <c r="AM23" s="841"/>
      <c r="AN23" s="841"/>
      <c r="AO23" s="841"/>
      <c r="AP23" s="836">
        <v>33082</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3986</v>
      </c>
      <c r="R28" s="865"/>
      <c r="S28" s="865"/>
      <c r="T28" s="865"/>
      <c r="U28" s="865"/>
      <c r="V28" s="865">
        <v>3905</v>
      </c>
      <c r="W28" s="865"/>
      <c r="X28" s="865"/>
      <c r="Y28" s="865"/>
      <c r="Z28" s="865"/>
      <c r="AA28" s="865">
        <v>81</v>
      </c>
      <c r="AB28" s="865"/>
      <c r="AC28" s="865"/>
      <c r="AD28" s="865"/>
      <c r="AE28" s="866"/>
      <c r="AF28" s="867">
        <v>81</v>
      </c>
      <c r="AG28" s="865"/>
      <c r="AH28" s="865"/>
      <c r="AI28" s="865"/>
      <c r="AJ28" s="868"/>
      <c r="AK28" s="869">
        <v>395</v>
      </c>
      <c r="AL28" s="860"/>
      <c r="AM28" s="860"/>
      <c r="AN28" s="860"/>
      <c r="AO28" s="860"/>
      <c r="AP28" s="860">
        <v>372</v>
      </c>
      <c r="AQ28" s="860"/>
      <c r="AR28" s="860"/>
      <c r="AS28" s="860"/>
      <c r="AT28" s="860"/>
      <c r="AU28" s="860">
        <v>184</v>
      </c>
      <c r="AV28" s="860"/>
      <c r="AW28" s="860"/>
      <c r="AX28" s="860"/>
      <c r="AY28" s="860"/>
      <c r="AZ28" s="861" t="s">
        <v>604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501</v>
      </c>
      <c r="R29" s="801"/>
      <c r="S29" s="801"/>
      <c r="T29" s="801"/>
      <c r="U29" s="801"/>
      <c r="V29" s="801">
        <v>499</v>
      </c>
      <c r="W29" s="801"/>
      <c r="X29" s="801"/>
      <c r="Y29" s="801"/>
      <c r="Z29" s="801"/>
      <c r="AA29" s="801">
        <v>2</v>
      </c>
      <c r="AB29" s="801"/>
      <c r="AC29" s="801"/>
      <c r="AD29" s="801"/>
      <c r="AE29" s="802"/>
      <c r="AF29" s="803">
        <v>2</v>
      </c>
      <c r="AG29" s="804"/>
      <c r="AH29" s="804"/>
      <c r="AI29" s="804"/>
      <c r="AJ29" s="805"/>
      <c r="AK29" s="872">
        <v>159</v>
      </c>
      <c r="AL29" s="873"/>
      <c r="AM29" s="873"/>
      <c r="AN29" s="873"/>
      <c r="AO29" s="873"/>
      <c r="AP29" s="873" t="s">
        <v>585</v>
      </c>
      <c r="AQ29" s="873"/>
      <c r="AR29" s="873"/>
      <c r="AS29" s="873"/>
      <c r="AT29" s="873"/>
      <c r="AU29" s="873" t="s">
        <v>585</v>
      </c>
      <c r="AV29" s="873"/>
      <c r="AW29" s="873"/>
      <c r="AX29" s="873"/>
      <c r="AY29" s="873"/>
      <c r="AZ29" s="874" t="s">
        <v>605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4989</v>
      </c>
      <c r="R30" s="801"/>
      <c r="S30" s="801"/>
      <c r="T30" s="801"/>
      <c r="U30" s="801"/>
      <c r="V30" s="801">
        <v>4944</v>
      </c>
      <c r="W30" s="801"/>
      <c r="X30" s="801"/>
      <c r="Y30" s="801"/>
      <c r="Z30" s="801"/>
      <c r="AA30" s="801">
        <v>45</v>
      </c>
      <c r="AB30" s="801"/>
      <c r="AC30" s="801"/>
      <c r="AD30" s="801"/>
      <c r="AE30" s="802"/>
      <c r="AF30" s="803">
        <v>45</v>
      </c>
      <c r="AG30" s="804"/>
      <c r="AH30" s="804"/>
      <c r="AI30" s="804"/>
      <c r="AJ30" s="805"/>
      <c r="AK30" s="872">
        <v>772</v>
      </c>
      <c r="AL30" s="873"/>
      <c r="AM30" s="873"/>
      <c r="AN30" s="873"/>
      <c r="AO30" s="873"/>
      <c r="AP30" s="873">
        <v>427</v>
      </c>
      <c r="AQ30" s="873"/>
      <c r="AR30" s="873"/>
      <c r="AS30" s="873"/>
      <c r="AT30" s="873"/>
      <c r="AU30" s="873">
        <v>392</v>
      </c>
      <c r="AV30" s="873"/>
      <c r="AW30" s="873"/>
      <c r="AX30" s="873"/>
      <c r="AY30" s="873"/>
      <c r="AZ30" s="874" t="s">
        <v>605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254</v>
      </c>
      <c r="R31" s="801"/>
      <c r="S31" s="801"/>
      <c r="T31" s="801"/>
      <c r="U31" s="801"/>
      <c r="V31" s="801">
        <v>254</v>
      </c>
      <c r="W31" s="801"/>
      <c r="X31" s="801"/>
      <c r="Y31" s="801"/>
      <c r="Z31" s="801"/>
      <c r="AA31" s="801" t="s">
        <v>585</v>
      </c>
      <c r="AB31" s="801"/>
      <c r="AC31" s="801"/>
      <c r="AD31" s="801"/>
      <c r="AE31" s="802"/>
      <c r="AF31" s="803" t="s">
        <v>404</v>
      </c>
      <c r="AG31" s="804"/>
      <c r="AH31" s="804"/>
      <c r="AI31" s="804"/>
      <c r="AJ31" s="805"/>
      <c r="AK31" s="872">
        <v>34</v>
      </c>
      <c r="AL31" s="873"/>
      <c r="AM31" s="873"/>
      <c r="AN31" s="873"/>
      <c r="AO31" s="873"/>
      <c r="AP31" s="873" t="s">
        <v>585</v>
      </c>
      <c r="AQ31" s="873"/>
      <c r="AR31" s="873"/>
      <c r="AS31" s="873"/>
      <c r="AT31" s="873"/>
      <c r="AU31" s="873" t="s">
        <v>585</v>
      </c>
      <c r="AV31" s="873"/>
      <c r="AW31" s="873"/>
      <c r="AX31" s="873"/>
      <c r="AY31" s="873"/>
      <c r="AZ31" s="874" t="s">
        <v>605</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295</v>
      </c>
      <c r="R32" s="801"/>
      <c r="S32" s="801"/>
      <c r="T32" s="801"/>
      <c r="U32" s="801"/>
      <c r="V32" s="801">
        <v>325</v>
      </c>
      <c r="W32" s="801"/>
      <c r="X32" s="801"/>
      <c r="Y32" s="801"/>
      <c r="Z32" s="801"/>
      <c r="AA32" s="801">
        <v>-30</v>
      </c>
      <c r="AB32" s="801"/>
      <c r="AC32" s="801"/>
      <c r="AD32" s="801"/>
      <c r="AE32" s="802"/>
      <c r="AF32" s="803">
        <v>724</v>
      </c>
      <c r="AG32" s="804"/>
      <c r="AH32" s="804"/>
      <c r="AI32" s="804"/>
      <c r="AJ32" s="805"/>
      <c r="AK32" s="872" t="s">
        <v>585</v>
      </c>
      <c r="AL32" s="873"/>
      <c r="AM32" s="873"/>
      <c r="AN32" s="873"/>
      <c r="AO32" s="873"/>
      <c r="AP32" s="873">
        <v>264</v>
      </c>
      <c r="AQ32" s="873"/>
      <c r="AR32" s="873"/>
      <c r="AS32" s="873"/>
      <c r="AT32" s="873"/>
      <c r="AU32" s="873">
        <v>152</v>
      </c>
      <c r="AV32" s="873"/>
      <c r="AW32" s="873"/>
      <c r="AX32" s="873"/>
      <c r="AY32" s="873"/>
      <c r="AZ32" s="874" t="s">
        <v>605</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1479</v>
      </c>
      <c r="R33" s="801"/>
      <c r="S33" s="801"/>
      <c r="T33" s="801"/>
      <c r="U33" s="801"/>
      <c r="V33" s="801">
        <v>1566</v>
      </c>
      <c r="W33" s="801"/>
      <c r="X33" s="801"/>
      <c r="Y33" s="801"/>
      <c r="Z33" s="801"/>
      <c r="AA33" s="801">
        <v>-87</v>
      </c>
      <c r="AB33" s="801"/>
      <c r="AC33" s="801"/>
      <c r="AD33" s="801"/>
      <c r="AE33" s="802"/>
      <c r="AF33" s="803">
        <v>1390</v>
      </c>
      <c r="AG33" s="804"/>
      <c r="AH33" s="804"/>
      <c r="AI33" s="804"/>
      <c r="AJ33" s="805"/>
      <c r="AK33" s="872">
        <v>233</v>
      </c>
      <c r="AL33" s="873"/>
      <c r="AM33" s="873"/>
      <c r="AN33" s="873"/>
      <c r="AO33" s="873"/>
      <c r="AP33" s="873">
        <v>736</v>
      </c>
      <c r="AQ33" s="873"/>
      <c r="AR33" s="873"/>
      <c r="AS33" s="873"/>
      <c r="AT33" s="873"/>
      <c r="AU33" s="873">
        <v>368</v>
      </c>
      <c r="AV33" s="873"/>
      <c r="AW33" s="873"/>
      <c r="AX33" s="873"/>
      <c r="AY33" s="873"/>
      <c r="AZ33" s="874" t="s">
        <v>605</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1195</v>
      </c>
      <c r="R34" s="801"/>
      <c r="S34" s="801"/>
      <c r="T34" s="801"/>
      <c r="U34" s="801"/>
      <c r="V34" s="801">
        <v>1195</v>
      </c>
      <c r="W34" s="801"/>
      <c r="X34" s="801"/>
      <c r="Y34" s="801"/>
      <c r="Z34" s="801"/>
      <c r="AA34" s="801">
        <v>0</v>
      </c>
      <c r="AB34" s="801"/>
      <c r="AC34" s="801"/>
      <c r="AD34" s="801"/>
      <c r="AE34" s="802"/>
      <c r="AF34" s="803" t="s">
        <v>404</v>
      </c>
      <c r="AG34" s="804"/>
      <c r="AH34" s="804"/>
      <c r="AI34" s="804"/>
      <c r="AJ34" s="805"/>
      <c r="AK34" s="872">
        <v>460</v>
      </c>
      <c r="AL34" s="873"/>
      <c r="AM34" s="873"/>
      <c r="AN34" s="873"/>
      <c r="AO34" s="873"/>
      <c r="AP34" s="873">
        <v>4033</v>
      </c>
      <c r="AQ34" s="873"/>
      <c r="AR34" s="873"/>
      <c r="AS34" s="873"/>
      <c r="AT34" s="873"/>
      <c r="AU34" s="873">
        <v>3420</v>
      </c>
      <c r="AV34" s="873"/>
      <c r="AW34" s="873"/>
      <c r="AX34" s="873"/>
      <c r="AY34" s="873"/>
      <c r="AZ34" s="874" t="s">
        <v>605</v>
      </c>
      <c r="BA34" s="874"/>
      <c r="BB34" s="874"/>
      <c r="BC34" s="874"/>
      <c r="BD34" s="874"/>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410</v>
      </c>
      <c r="C35" s="798"/>
      <c r="D35" s="798"/>
      <c r="E35" s="798"/>
      <c r="F35" s="798"/>
      <c r="G35" s="798"/>
      <c r="H35" s="798"/>
      <c r="I35" s="798"/>
      <c r="J35" s="798"/>
      <c r="K35" s="798"/>
      <c r="L35" s="798"/>
      <c r="M35" s="798"/>
      <c r="N35" s="798"/>
      <c r="O35" s="798"/>
      <c r="P35" s="799"/>
      <c r="Q35" s="800">
        <v>1443</v>
      </c>
      <c r="R35" s="801"/>
      <c r="S35" s="801"/>
      <c r="T35" s="801"/>
      <c r="U35" s="801"/>
      <c r="V35" s="801">
        <v>1420</v>
      </c>
      <c r="W35" s="801"/>
      <c r="X35" s="801"/>
      <c r="Y35" s="801"/>
      <c r="Z35" s="801"/>
      <c r="AA35" s="801">
        <v>23</v>
      </c>
      <c r="AB35" s="801"/>
      <c r="AC35" s="801"/>
      <c r="AD35" s="801"/>
      <c r="AE35" s="802"/>
      <c r="AF35" s="803" t="s">
        <v>404</v>
      </c>
      <c r="AG35" s="804"/>
      <c r="AH35" s="804"/>
      <c r="AI35" s="804"/>
      <c r="AJ35" s="805"/>
      <c r="AK35" s="872">
        <v>528</v>
      </c>
      <c r="AL35" s="873"/>
      <c r="AM35" s="873"/>
      <c r="AN35" s="873"/>
      <c r="AO35" s="873"/>
      <c r="AP35" s="873">
        <v>7486</v>
      </c>
      <c r="AQ35" s="873"/>
      <c r="AR35" s="873"/>
      <c r="AS35" s="873"/>
      <c r="AT35" s="873"/>
      <c r="AU35" s="873">
        <v>4776</v>
      </c>
      <c r="AV35" s="873"/>
      <c r="AW35" s="873"/>
      <c r="AX35" s="873"/>
      <c r="AY35" s="873"/>
      <c r="AZ35" s="874" t="s">
        <v>605</v>
      </c>
      <c r="BA35" s="874"/>
      <c r="BB35" s="874"/>
      <c r="BC35" s="874"/>
      <c r="BD35" s="874"/>
      <c r="BE35" s="870" t="s">
        <v>411</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412</v>
      </c>
      <c r="C36" s="798"/>
      <c r="D36" s="798"/>
      <c r="E36" s="798"/>
      <c r="F36" s="798"/>
      <c r="G36" s="798"/>
      <c r="H36" s="798"/>
      <c r="I36" s="798"/>
      <c r="J36" s="798"/>
      <c r="K36" s="798"/>
      <c r="L36" s="798"/>
      <c r="M36" s="798"/>
      <c r="N36" s="798"/>
      <c r="O36" s="798"/>
      <c r="P36" s="799"/>
      <c r="Q36" s="800">
        <v>19</v>
      </c>
      <c r="R36" s="801"/>
      <c r="S36" s="801"/>
      <c r="T36" s="801"/>
      <c r="U36" s="801"/>
      <c r="V36" s="801">
        <v>0</v>
      </c>
      <c r="W36" s="801"/>
      <c r="X36" s="801"/>
      <c r="Y36" s="801"/>
      <c r="Z36" s="801"/>
      <c r="AA36" s="801">
        <v>19</v>
      </c>
      <c r="AB36" s="801"/>
      <c r="AC36" s="801"/>
      <c r="AD36" s="801"/>
      <c r="AE36" s="802"/>
      <c r="AF36" s="803">
        <v>29</v>
      </c>
      <c r="AG36" s="804"/>
      <c r="AH36" s="804"/>
      <c r="AI36" s="804"/>
      <c r="AJ36" s="805"/>
      <c r="AK36" s="872">
        <v>5</v>
      </c>
      <c r="AL36" s="873"/>
      <c r="AM36" s="873"/>
      <c r="AN36" s="873"/>
      <c r="AO36" s="873"/>
      <c r="AP36" s="873" t="s">
        <v>585</v>
      </c>
      <c r="AQ36" s="873"/>
      <c r="AR36" s="873"/>
      <c r="AS36" s="873"/>
      <c r="AT36" s="873"/>
      <c r="AU36" s="873" t="s">
        <v>585</v>
      </c>
      <c r="AV36" s="873"/>
      <c r="AW36" s="873"/>
      <c r="AX36" s="873"/>
      <c r="AY36" s="873"/>
      <c r="AZ36" s="874" t="s">
        <v>606</v>
      </c>
      <c r="BA36" s="874"/>
      <c r="BB36" s="874"/>
      <c r="BC36" s="874"/>
      <c r="BD36" s="874"/>
      <c r="BE36" s="870" t="s">
        <v>409</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2272</v>
      </c>
      <c r="AG63" s="884"/>
      <c r="AH63" s="884"/>
      <c r="AI63" s="884"/>
      <c r="AJ63" s="885"/>
      <c r="AK63" s="886"/>
      <c r="AL63" s="881"/>
      <c r="AM63" s="881"/>
      <c r="AN63" s="881"/>
      <c r="AO63" s="881"/>
      <c r="AP63" s="884">
        <v>13318</v>
      </c>
      <c r="AQ63" s="884"/>
      <c r="AR63" s="884"/>
      <c r="AS63" s="884"/>
      <c r="AT63" s="884"/>
      <c r="AU63" s="884">
        <v>9292</v>
      </c>
      <c r="AV63" s="884"/>
      <c r="AW63" s="884"/>
      <c r="AX63" s="884"/>
      <c r="AY63" s="884"/>
      <c r="AZ63" s="888"/>
      <c r="BA63" s="888"/>
      <c r="BB63" s="888"/>
      <c r="BC63" s="888"/>
      <c r="BD63" s="888"/>
      <c r="BE63" s="889"/>
      <c r="BF63" s="889"/>
      <c r="BG63" s="889"/>
      <c r="BH63" s="889"/>
      <c r="BI63" s="890"/>
      <c r="BJ63" s="891" t="s">
        <v>415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417</v>
      </c>
      <c r="B66" s="783"/>
      <c r="C66" s="783"/>
      <c r="D66" s="783"/>
      <c r="E66" s="783"/>
      <c r="F66" s="783"/>
      <c r="G66" s="783"/>
      <c r="H66" s="783"/>
      <c r="I66" s="783"/>
      <c r="J66" s="783"/>
      <c r="K66" s="783"/>
      <c r="L66" s="783"/>
      <c r="M66" s="783"/>
      <c r="N66" s="783"/>
      <c r="O66" s="783"/>
      <c r="P66" s="784"/>
      <c r="Q66" s="759" t="s">
        <v>418</v>
      </c>
      <c r="R66" s="760"/>
      <c r="S66" s="760"/>
      <c r="T66" s="760"/>
      <c r="U66" s="761"/>
      <c r="V66" s="759" t="s">
        <v>419</v>
      </c>
      <c r="W66" s="760"/>
      <c r="X66" s="760"/>
      <c r="Y66" s="760"/>
      <c r="Z66" s="761"/>
      <c r="AA66" s="759" t="s">
        <v>420</v>
      </c>
      <c r="AB66" s="760"/>
      <c r="AC66" s="760"/>
      <c r="AD66" s="760"/>
      <c r="AE66" s="761"/>
      <c r="AF66" s="894" t="s">
        <v>421</v>
      </c>
      <c r="AG66" s="855"/>
      <c r="AH66" s="855"/>
      <c r="AI66" s="855"/>
      <c r="AJ66" s="895"/>
      <c r="AK66" s="759" t="s">
        <v>422</v>
      </c>
      <c r="AL66" s="783"/>
      <c r="AM66" s="783"/>
      <c r="AN66" s="783"/>
      <c r="AO66" s="784"/>
      <c r="AP66" s="759" t="s">
        <v>423</v>
      </c>
      <c r="AQ66" s="760"/>
      <c r="AR66" s="760"/>
      <c r="AS66" s="760"/>
      <c r="AT66" s="761"/>
      <c r="AU66" s="759" t="s">
        <v>424</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594</v>
      </c>
      <c r="C68" s="912"/>
      <c r="D68" s="912"/>
      <c r="E68" s="912"/>
      <c r="F68" s="912"/>
      <c r="G68" s="912"/>
      <c r="H68" s="912"/>
      <c r="I68" s="912"/>
      <c r="J68" s="912"/>
      <c r="K68" s="912"/>
      <c r="L68" s="912"/>
      <c r="M68" s="912"/>
      <c r="N68" s="912"/>
      <c r="O68" s="912"/>
      <c r="P68" s="913"/>
      <c r="Q68" s="914">
        <v>1843</v>
      </c>
      <c r="R68" s="908"/>
      <c r="S68" s="908"/>
      <c r="T68" s="908"/>
      <c r="U68" s="908"/>
      <c r="V68" s="908">
        <v>1815</v>
      </c>
      <c r="W68" s="908"/>
      <c r="X68" s="908"/>
      <c r="Y68" s="908"/>
      <c r="Z68" s="908"/>
      <c r="AA68" s="908">
        <v>28</v>
      </c>
      <c r="AB68" s="908"/>
      <c r="AC68" s="908"/>
      <c r="AD68" s="908"/>
      <c r="AE68" s="908"/>
      <c r="AF68" s="908">
        <v>28</v>
      </c>
      <c r="AG68" s="908"/>
      <c r="AH68" s="908"/>
      <c r="AI68" s="908"/>
      <c r="AJ68" s="908"/>
      <c r="AK68" s="908" t="s">
        <v>595</v>
      </c>
      <c r="AL68" s="908"/>
      <c r="AM68" s="908"/>
      <c r="AN68" s="908"/>
      <c r="AO68" s="908"/>
      <c r="AP68" s="908">
        <v>91</v>
      </c>
      <c r="AQ68" s="908"/>
      <c r="AR68" s="908"/>
      <c r="AS68" s="908"/>
      <c r="AT68" s="908"/>
      <c r="AU68" s="908" t="s">
        <v>585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596</v>
      </c>
      <c r="C69" s="916"/>
      <c r="D69" s="916"/>
      <c r="E69" s="916"/>
      <c r="F69" s="916"/>
      <c r="G69" s="916"/>
      <c r="H69" s="916"/>
      <c r="I69" s="916"/>
      <c r="J69" s="916"/>
      <c r="K69" s="916"/>
      <c r="L69" s="916"/>
      <c r="M69" s="916"/>
      <c r="N69" s="916"/>
      <c r="O69" s="916"/>
      <c r="P69" s="917"/>
      <c r="Q69" s="918">
        <v>370</v>
      </c>
      <c r="R69" s="873"/>
      <c r="S69" s="873"/>
      <c r="T69" s="873"/>
      <c r="U69" s="873"/>
      <c r="V69" s="873">
        <v>91</v>
      </c>
      <c r="W69" s="873"/>
      <c r="X69" s="873"/>
      <c r="Y69" s="873"/>
      <c r="Z69" s="873"/>
      <c r="AA69" s="873">
        <v>279</v>
      </c>
      <c r="AB69" s="873"/>
      <c r="AC69" s="873"/>
      <c r="AD69" s="873"/>
      <c r="AE69" s="873"/>
      <c r="AF69" s="873">
        <v>279</v>
      </c>
      <c r="AG69" s="873"/>
      <c r="AH69" s="873"/>
      <c r="AI69" s="873"/>
      <c r="AJ69" s="873"/>
      <c r="AK69" s="873" t="s">
        <v>595</v>
      </c>
      <c r="AL69" s="873"/>
      <c r="AM69" s="873"/>
      <c r="AN69" s="873"/>
      <c r="AO69" s="873"/>
      <c r="AP69" s="873" t="s">
        <v>585</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6526</v>
      </c>
      <c r="R70" s="873"/>
      <c r="S70" s="873"/>
      <c r="T70" s="873"/>
      <c r="U70" s="873"/>
      <c r="V70" s="873">
        <v>7535</v>
      </c>
      <c r="W70" s="873"/>
      <c r="X70" s="873"/>
      <c r="Y70" s="873"/>
      <c r="Z70" s="873"/>
      <c r="AA70" s="873">
        <v>-1008</v>
      </c>
      <c r="AB70" s="873"/>
      <c r="AC70" s="873"/>
      <c r="AD70" s="873"/>
      <c r="AE70" s="873"/>
      <c r="AF70" s="873">
        <v>3663</v>
      </c>
      <c r="AG70" s="873"/>
      <c r="AH70" s="873"/>
      <c r="AI70" s="873"/>
      <c r="AJ70" s="873"/>
      <c r="AK70" s="873">
        <v>0</v>
      </c>
      <c r="AL70" s="873"/>
      <c r="AM70" s="873"/>
      <c r="AN70" s="873"/>
      <c r="AO70" s="873"/>
      <c r="AP70" s="873">
        <v>26113</v>
      </c>
      <c r="AQ70" s="873"/>
      <c r="AR70" s="873"/>
      <c r="AS70" s="873"/>
      <c r="AT70" s="873"/>
      <c r="AU70" s="873">
        <v>270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77</v>
      </c>
      <c r="R71" s="873"/>
      <c r="S71" s="873"/>
      <c r="T71" s="873"/>
      <c r="U71" s="873"/>
      <c r="V71" s="873">
        <v>77</v>
      </c>
      <c r="W71" s="873"/>
      <c r="X71" s="873"/>
      <c r="Y71" s="873"/>
      <c r="Z71" s="873"/>
      <c r="AA71" s="873">
        <v>0</v>
      </c>
      <c r="AB71" s="873"/>
      <c r="AC71" s="873"/>
      <c r="AD71" s="873"/>
      <c r="AE71" s="873"/>
      <c r="AF71" s="873">
        <v>0</v>
      </c>
      <c r="AG71" s="873"/>
      <c r="AH71" s="873"/>
      <c r="AI71" s="873"/>
      <c r="AJ71" s="873"/>
      <c r="AK71" s="873">
        <v>10</v>
      </c>
      <c r="AL71" s="873"/>
      <c r="AM71" s="873"/>
      <c r="AN71" s="873"/>
      <c r="AO71" s="873"/>
      <c r="AP71" s="873">
        <v>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275563</v>
      </c>
      <c r="R72" s="873"/>
      <c r="S72" s="873"/>
      <c r="T72" s="873"/>
      <c r="U72" s="873"/>
      <c r="V72" s="873">
        <v>275535</v>
      </c>
      <c r="W72" s="873"/>
      <c r="X72" s="873"/>
      <c r="Y72" s="873"/>
      <c r="Z72" s="873"/>
      <c r="AA72" s="873">
        <v>28</v>
      </c>
      <c r="AB72" s="873"/>
      <c r="AC72" s="873"/>
      <c r="AD72" s="873"/>
      <c r="AE72" s="873"/>
      <c r="AF72" s="873">
        <v>28</v>
      </c>
      <c r="AG72" s="873"/>
      <c r="AH72" s="873"/>
      <c r="AI72" s="873"/>
      <c r="AJ72" s="873"/>
      <c r="AK72" s="873">
        <v>8608</v>
      </c>
      <c r="AL72" s="873"/>
      <c r="AM72" s="873"/>
      <c r="AN72" s="873"/>
      <c r="AO72" s="873"/>
      <c r="AP72" s="873">
        <v>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6895</v>
      </c>
      <c r="R73" s="873"/>
      <c r="S73" s="873"/>
      <c r="T73" s="873"/>
      <c r="U73" s="873"/>
      <c r="V73" s="873">
        <v>6736</v>
      </c>
      <c r="W73" s="873"/>
      <c r="X73" s="873"/>
      <c r="Y73" s="873"/>
      <c r="Z73" s="873"/>
      <c r="AA73" s="873">
        <v>159</v>
      </c>
      <c r="AB73" s="873"/>
      <c r="AC73" s="873"/>
      <c r="AD73" s="873"/>
      <c r="AE73" s="873"/>
      <c r="AF73" s="873">
        <v>159</v>
      </c>
      <c r="AG73" s="873"/>
      <c r="AH73" s="873"/>
      <c r="AI73" s="873"/>
      <c r="AJ73" s="873"/>
      <c r="AK73" s="873">
        <v>859</v>
      </c>
      <c r="AL73" s="873"/>
      <c r="AM73" s="873"/>
      <c r="AN73" s="873"/>
      <c r="AO73" s="873"/>
      <c r="AP73" s="873">
        <v>0</v>
      </c>
      <c r="AQ73" s="873"/>
      <c r="AR73" s="873"/>
      <c r="AS73" s="873"/>
      <c r="AT73" s="873"/>
      <c r="AU73" s="873">
        <v>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590</v>
      </c>
      <c r="C74" s="916"/>
      <c r="D74" s="916"/>
      <c r="E74" s="916"/>
      <c r="F74" s="916"/>
      <c r="G74" s="916"/>
      <c r="H74" s="916"/>
      <c r="I74" s="916"/>
      <c r="J74" s="916"/>
      <c r="K74" s="916"/>
      <c r="L74" s="916"/>
      <c r="M74" s="916"/>
      <c r="N74" s="916"/>
      <c r="O74" s="916"/>
      <c r="P74" s="917"/>
      <c r="Q74" s="918">
        <v>819</v>
      </c>
      <c r="R74" s="873"/>
      <c r="S74" s="873"/>
      <c r="T74" s="873"/>
      <c r="U74" s="873"/>
      <c r="V74" s="873">
        <v>671</v>
      </c>
      <c r="W74" s="873"/>
      <c r="X74" s="873"/>
      <c r="Y74" s="873"/>
      <c r="Z74" s="873"/>
      <c r="AA74" s="873">
        <v>149</v>
      </c>
      <c r="AB74" s="873"/>
      <c r="AC74" s="873"/>
      <c r="AD74" s="873"/>
      <c r="AE74" s="873"/>
      <c r="AF74" s="873">
        <v>149</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591</v>
      </c>
      <c r="C75" s="916"/>
      <c r="D75" s="916"/>
      <c r="E75" s="916"/>
      <c r="F75" s="916"/>
      <c r="G75" s="916"/>
      <c r="H75" s="916"/>
      <c r="I75" s="916"/>
      <c r="J75" s="916"/>
      <c r="K75" s="916"/>
      <c r="L75" s="916"/>
      <c r="M75" s="916"/>
      <c r="N75" s="916"/>
      <c r="O75" s="916"/>
      <c r="P75" s="917"/>
      <c r="Q75" s="921">
        <v>228</v>
      </c>
      <c r="R75" s="922"/>
      <c r="S75" s="922"/>
      <c r="T75" s="922"/>
      <c r="U75" s="872"/>
      <c r="V75" s="923">
        <v>221</v>
      </c>
      <c r="W75" s="922"/>
      <c r="X75" s="922"/>
      <c r="Y75" s="922"/>
      <c r="Z75" s="872"/>
      <c r="AA75" s="923">
        <v>7</v>
      </c>
      <c r="AB75" s="922"/>
      <c r="AC75" s="922"/>
      <c r="AD75" s="922"/>
      <c r="AE75" s="872"/>
      <c r="AF75" s="923">
        <v>7</v>
      </c>
      <c r="AG75" s="922"/>
      <c r="AH75" s="922"/>
      <c r="AI75" s="922"/>
      <c r="AJ75" s="872"/>
      <c r="AK75" s="923">
        <v>221</v>
      </c>
      <c r="AL75" s="922"/>
      <c r="AM75" s="922"/>
      <c r="AN75" s="922"/>
      <c r="AO75" s="872"/>
      <c r="AP75" s="923">
        <v>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592</v>
      </c>
      <c r="C76" s="916"/>
      <c r="D76" s="916"/>
      <c r="E76" s="916"/>
      <c r="F76" s="916"/>
      <c r="G76" s="916"/>
      <c r="H76" s="916"/>
      <c r="I76" s="916"/>
      <c r="J76" s="916"/>
      <c r="K76" s="916"/>
      <c r="L76" s="916"/>
      <c r="M76" s="916"/>
      <c r="N76" s="916"/>
      <c r="O76" s="916"/>
      <c r="P76" s="917"/>
      <c r="Q76" s="921">
        <v>6</v>
      </c>
      <c r="R76" s="922"/>
      <c r="S76" s="922"/>
      <c r="T76" s="922"/>
      <c r="U76" s="872"/>
      <c r="V76" s="923">
        <v>3</v>
      </c>
      <c r="W76" s="922"/>
      <c r="X76" s="922"/>
      <c r="Y76" s="922"/>
      <c r="Z76" s="872"/>
      <c r="AA76" s="923">
        <v>3</v>
      </c>
      <c r="AB76" s="922"/>
      <c r="AC76" s="922"/>
      <c r="AD76" s="922"/>
      <c r="AE76" s="872"/>
      <c r="AF76" s="923">
        <v>3</v>
      </c>
      <c r="AG76" s="922"/>
      <c r="AH76" s="922"/>
      <c r="AI76" s="922"/>
      <c r="AJ76" s="872"/>
      <c r="AK76" s="923">
        <v>0</v>
      </c>
      <c r="AL76" s="922"/>
      <c r="AM76" s="922"/>
      <c r="AN76" s="922"/>
      <c r="AO76" s="872"/>
      <c r="AP76" s="923">
        <v>0</v>
      </c>
      <c r="AQ76" s="922"/>
      <c r="AR76" s="922"/>
      <c r="AS76" s="922"/>
      <c r="AT76" s="872"/>
      <c r="AU76" s="923">
        <v>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593</v>
      </c>
      <c r="C77" s="916"/>
      <c r="D77" s="916"/>
      <c r="E77" s="916"/>
      <c r="F77" s="916"/>
      <c r="G77" s="916"/>
      <c r="H77" s="916"/>
      <c r="I77" s="916"/>
      <c r="J77" s="916"/>
      <c r="K77" s="916"/>
      <c r="L77" s="916"/>
      <c r="M77" s="916"/>
      <c r="N77" s="916"/>
      <c r="O77" s="916"/>
      <c r="P77" s="917"/>
      <c r="Q77" s="921">
        <v>108</v>
      </c>
      <c r="R77" s="922"/>
      <c r="S77" s="922"/>
      <c r="T77" s="922"/>
      <c r="U77" s="872"/>
      <c r="V77" s="923">
        <v>84</v>
      </c>
      <c r="W77" s="922"/>
      <c r="X77" s="922"/>
      <c r="Y77" s="922"/>
      <c r="Z77" s="872"/>
      <c r="AA77" s="923">
        <v>24</v>
      </c>
      <c r="AB77" s="922"/>
      <c r="AC77" s="922"/>
      <c r="AD77" s="922"/>
      <c r="AE77" s="872"/>
      <c r="AF77" s="923">
        <v>24</v>
      </c>
      <c r="AG77" s="922"/>
      <c r="AH77" s="922"/>
      <c r="AI77" s="922"/>
      <c r="AJ77" s="872"/>
      <c r="AK77" s="923">
        <v>23</v>
      </c>
      <c r="AL77" s="922"/>
      <c r="AM77" s="922"/>
      <c r="AN77" s="922"/>
      <c r="AO77" s="872"/>
      <c r="AP77" s="923">
        <v>0</v>
      </c>
      <c r="AQ77" s="922"/>
      <c r="AR77" s="922"/>
      <c r="AS77" s="922"/>
      <c r="AT77" s="872"/>
      <c r="AU77" s="923">
        <v>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4340</v>
      </c>
      <c r="AG88" s="884"/>
      <c r="AH88" s="884"/>
      <c r="AI88" s="884"/>
      <c r="AJ88" s="884"/>
      <c r="AK88" s="881"/>
      <c r="AL88" s="881"/>
      <c r="AM88" s="881"/>
      <c r="AN88" s="881"/>
      <c r="AO88" s="881"/>
      <c r="AP88" s="884">
        <v>26204</v>
      </c>
      <c r="AQ88" s="884"/>
      <c r="AR88" s="884"/>
      <c r="AS88" s="884"/>
      <c r="AT88" s="884"/>
      <c r="AU88" s="884">
        <v>270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v>
      </c>
      <c r="CS102" s="892"/>
      <c r="CT102" s="892"/>
      <c r="CU102" s="892"/>
      <c r="CV102" s="935"/>
      <c r="CW102" s="934" t="s">
        <v>607</v>
      </c>
      <c r="CX102" s="892"/>
      <c r="CY102" s="892"/>
      <c r="CZ102" s="892"/>
      <c r="DA102" s="935"/>
      <c r="DB102" s="934" t="s">
        <v>605</v>
      </c>
      <c r="DC102" s="892"/>
      <c r="DD102" s="892"/>
      <c r="DE102" s="892"/>
      <c r="DF102" s="935"/>
      <c r="DG102" s="934" t="s">
        <v>605</v>
      </c>
      <c r="DH102" s="892"/>
      <c r="DI102" s="892"/>
      <c r="DJ102" s="892"/>
      <c r="DK102" s="935"/>
      <c r="DL102" s="934" t="s">
        <v>605</v>
      </c>
      <c r="DM102" s="892"/>
      <c r="DN102" s="892"/>
      <c r="DO102" s="892"/>
      <c r="DP102" s="935"/>
      <c r="DQ102" s="934" t="s">
        <v>605</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303</v>
      </c>
      <c r="AG109" s="937"/>
      <c r="AH109" s="937"/>
      <c r="AI109" s="937"/>
      <c r="AJ109" s="938"/>
      <c r="AK109" s="936" t="s">
        <v>302</v>
      </c>
      <c r="AL109" s="937"/>
      <c r="AM109" s="937"/>
      <c r="AN109" s="937"/>
      <c r="AO109" s="938"/>
      <c r="AP109" s="936" t="s">
        <v>435</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303</v>
      </c>
      <c r="BW109" s="937"/>
      <c r="BX109" s="937"/>
      <c r="BY109" s="937"/>
      <c r="BZ109" s="938"/>
      <c r="CA109" s="936" t="s">
        <v>302</v>
      </c>
      <c r="CB109" s="937"/>
      <c r="CC109" s="937"/>
      <c r="CD109" s="937"/>
      <c r="CE109" s="938"/>
      <c r="CF109" s="957" t="s">
        <v>435</v>
      </c>
      <c r="CG109" s="957"/>
      <c r="CH109" s="957"/>
      <c r="CI109" s="957"/>
      <c r="CJ109" s="957"/>
      <c r="CK109" s="936"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303</v>
      </c>
      <c r="DM109" s="937"/>
      <c r="DN109" s="937"/>
      <c r="DO109" s="937"/>
      <c r="DP109" s="938"/>
      <c r="DQ109" s="936" t="s">
        <v>302</v>
      </c>
      <c r="DR109" s="937"/>
      <c r="DS109" s="937"/>
      <c r="DT109" s="937"/>
      <c r="DU109" s="938"/>
      <c r="DV109" s="936" t="s">
        <v>435</v>
      </c>
      <c r="DW109" s="937"/>
      <c r="DX109" s="937"/>
      <c r="DY109" s="937"/>
      <c r="DZ109" s="939"/>
    </row>
    <row r="110" spans="1:131" s="246" customFormat="1" ht="26.25" customHeight="1" x14ac:dyDescent="0.15">
      <c r="A110" s="940" t="s">
        <v>437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3517411</v>
      </c>
      <c r="AB110" s="944"/>
      <c r="AC110" s="944"/>
      <c r="AD110" s="944"/>
      <c r="AE110" s="945"/>
      <c r="AF110" s="946">
        <v>3639975</v>
      </c>
      <c r="AG110" s="944"/>
      <c r="AH110" s="944"/>
      <c r="AI110" s="944"/>
      <c r="AJ110" s="945"/>
      <c r="AK110" s="946">
        <v>3663935</v>
      </c>
      <c r="AL110" s="944"/>
      <c r="AM110" s="944"/>
      <c r="AN110" s="944"/>
      <c r="AO110" s="945"/>
      <c r="AP110" s="947">
        <v>34.5</v>
      </c>
      <c r="AQ110" s="948"/>
      <c r="AR110" s="948"/>
      <c r="AS110" s="948"/>
      <c r="AT110" s="949"/>
      <c r="AU110" s="950" t="s">
        <v>72</v>
      </c>
      <c r="AV110" s="951"/>
      <c r="AW110" s="951"/>
      <c r="AX110" s="951"/>
      <c r="AY110" s="951"/>
      <c r="AZ110" s="992" t="s">
        <v>438</v>
      </c>
      <c r="BA110" s="941"/>
      <c r="BB110" s="941"/>
      <c r="BC110" s="941"/>
      <c r="BD110" s="941"/>
      <c r="BE110" s="941"/>
      <c r="BF110" s="941"/>
      <c r="BG110" s="941"/>
      <c r="BH110" s="941"/>
      <c r="BI110" s="941"/>
      <c r="BJ110" s="941"/>
      <c r="BK110" s="941"/>
      <c r="BL110" s="941"/>
      <c r="BM110" s="941"/>
      <c r="BN110" s="941"/>
      <c r="BO110" s="941"/>
      <c r="BP110" s="942"/>
      <c r="BQ110" s="978">
        <v>32165164</v>
      </c>
      <c r="BR110" s="979"/>
      <c r="BS110" s="979"/>
      <c r="BT110" s="979"/>
      <c r="BU110" s="979"/>
      <c r="BV110" s="979">
        <v>31737306</v>
      </c>
      <c r="BW110" s="979"/>
      <c r="BX110" s="979"/>
      <c r="BY110" s="979"/>
      <c r="BZ110" s="979"/>
      <c r="CA110" s="979">
        <v>33082176</v>
      </c>
      <c r="CB110" s="979"/>
      <c r="CC110" s="979"/>
      <c r="CD110" s="979"/>
      <c r="CE110" s="979"/>
      <c r="CF110" s="993">
        <v>311.89999999999998</v>
      </c>
      <c r="CG110" s="994"/>
      <c r="CH110" s="994"/>
      <c r="CI110" s="994"/>
      <c r="CJ110" s="994"/>
      <c r="CK110" s="995" t="s">
        <v>439</v>
      </c>
      <c r="CL110" s="996"/>
      <c r="CM110" s="975" t="s">
        <v>440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231</v>
      </c>
      <c r="DH110" s="979"/>
      <c r="DI110" s="979"/>
      <c r="DJ110" s="979"/>
      <c r="DK110" s="979"/>
      <c r="DL110" s="979" t="s">
        <v>441</v>
      </c>
      <c r="DM110" s="979"/>
      <c r="DN110" s="979"/>
      <c r="DO110" s="979"/>
      <c r="DP110" s="979"/>
      <c r="DQ110" s="979" t="s">
        <v>231</v>
      </c>
      <c r="DR110" s="979"/>
      <c r="DS110" s="979"/>
      <c r="DT110" s="979"/>
      <c r="DU110" s="979"/>
      <c r="DV110" s="980" t="s">
        <v>231</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441</v>
      </c>
      <c r="AB111" s="986"/>
      <c r="AC111" s="986"/>
      <c r="AD111" s="986"/>
      <c r="AE111" s="987"/>
      <c r="AF111" s="988" t="s">
        <v>231</v>
      </c>
      <c r="AG111" s="986"/>
      <c r="AH111" s="986"/>
      <c r="AI111" s="986"/>
      <c r="AJ111" s="987"/>
      <c r="AK111" s="988" t="s">
        <v>231</v>
      </c>
      <c r="AL111" s="986"/>
      <c r="AM111" s="986"/>
      <c r="AN111" s="986"/>
      <c r="AO111" s="987"/>
      <c r="AP111" s="989" t="s">
        <v>231</v>
      </c>
      <c r="AQ111" s="990"/>
      <c r="AR111" s="990"/>
      <c r="AS111" s="990"/>
      <c r="AT111" s="991"/>
      <c r="AU111" s="952"/>
      <c r="AV111" s="953"/>
      <c r="AW111" s="953"/>
      <c r="AX111" s="953"/>
      <c r="AY111" s="953"/>
      <c r="AZ111" s="1001" t="s">
        <v>443</v>
      </c>
      <c r="BA111" s="1002"/>
      <c r="BB111" s="1002"/>
      <c r="BC111" s="1002"/>
      <c r="BD111" s="1002"/>
      <c r="BE111" s="1002"/>
      <c r="BF111" s="1002"/>
      <c r="BG111" s="1002"/>
      <c r="BH111" s="1002"/>
      <c r="BI111" s="1002"/>
      <c r="BJ111" s="1002"/>
      <c r="BK111" s="1002"/>
      <c r="BL111" s="1002"/>
      <c r="BM111" s="1002"/>
      <c r="BN111" s="1002"/>
      <c r="BO111" s="1002"/>
      <c r="BP111" s="1003"/>
      <c r="BQ111" s="971">
        <v>47139</v>
      </c>
      <c r="BR111" s="972"/>
      <c r="BS111" s="972"/>
      <c r="BT111" s="972"/>
      <c r="BU111" s="972"/>
      <c r="BV111" s="972">
        <v>24438</v>
      </c>
      <c r="BW111" s="972"/>
      <c r="BX111" s="972"/>
      <c r="BY111" s="972"/>
      <c r="BZ111" s="972"/>
      <c r="CA111" s="972">
        <v>22886</v>
      </c>
      <c r="CB111" s="972"/>
      <c r="CC111" s="972"/>
      <c r="CD111" s="972"/>
      <c r="CE111" s="972"/>
      <c r="CF111" s="966">
        <v>0.2</v>
      </c>
      <c r="CG111" s="967"/>
      <c r="CH111" s="967"/>
      <c r="CI111" s="967"/>
      <c r="CJ111" s="967"/>
      <c r="CK111" s="997"/>
      <c r="CL111" s="998"/>
      <c r="CM111" s="968" t="s">
        <v>444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231</v>
      </c>
      <c r="DH111" s="972"/>
      <c r="DI111" s="972"/>
      <c r="DJ111" s="972"/>
      <c r="DK111" s="972"/>
      <c r="DL111" s="972" t="s">
        <v>231</v>
      </c>
      <c r="DM111" s="972"/>
      <c r="DN111" s="972"/>
      <c r="DO111" s="972"/>
      <c r="DP111" s="972"/>
      <c r="DQ111" s="972" t="s">
        <v>231</v>
      </c>
      <c r="DR111" s="972"/>
      <c r="DS111" s="972"/>
      <c r="DT111" s="972"/>
      <c r="DU111" s="972"/>
      <c r="DV111" s="973" t="s">
        <v>445</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448</v>
      </c>
      <c r="AB112" s="1011"/>
      <c r="AC112" s="1011"/>
      <c r="AD112" s="1011"/>
      <c r="AE112" s="1012"/>
      <c r="AF112" s="1013" t="s">
        <v>441</v>
      </c>
      <c r="AG112" s="1011"/>
      <c r="AH112" s="1011"/>
      <c r="AI112" s="1011"/>
      <c r="AJ112" s="1012"/>
      <c r="AK112" s="1013" t="s">
        <v>231</v>
      </c>
      <c r="AL112" s="1011"/>
      <c r="AM112" s="1011"/>
      <c r="AN112" s="1011"/>
      <c r="AO112" s="1012"/>
      <c r="AP112" s="1014" t="s">
        <v>231</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10177506</v>
      </c>
      <c r="BR112" s="972"/>
      <c r="BS112" s="972"/>
      <c r="BT112" s="972"/>
      <c r="BU112" s="972"/>
      <c r="BV112" s="972">
        <v>9745423</v>
      </c>
      <c r="BW112" s="972"/>
      <c r="BX112" s="972"/>
      <c r="BY112" s="972"/>
      <c r="BZ112" s="972"/>
      <c r="CA112" s="972">
        <v>9293402</v>
      </c>
      <c r="CB112" s="972"/>
      <c r="CC112" s="972"/>
      <c r="CD112" s="972"/>
      <c r="CE112" s="972"/>
      <c r="CF112" s="966">
        <v>87.6</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445</v>
      </c>
      <c r="DH112" s="972"/>
      <c r="DI112" s="972"/>
      <c r="DJ112" s="972"/>
      <c r="DK112" s="972"/>
      <c r="DL112" s="972" t="s">
        <v>441</v>
      </c>
      <c r="DM112" s="972"/>
      <c r="DN112" s="972"/>
      <c r="DO112" s="972"/>
      <c r="DP112" s="972"/>
      <c r="DQ112" s="972" t="s">
        <v>231</v>
      </c>
      <c r="DR112" s="972"/>
      <c r="DS112" s="972"/>
      <c r="DT112" s="972"/>
      <c r="DU112" s="972"/>
      <c r="DV112" s="973" t="s">
        <v>231</v>
      </c>
      <c r="DW112" s="973"/>
      <c r="DX112" s="973"/>
      <c r="DY112" s="973"/>
      <c r="DZ112" s="974"/>
    </row>
    <row r="113" spans="1:130" s="246" customFormat="1" ht="26.25" customHeight="1" x14ac:dyDescent="0.15">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933218</v>
      </c>
      <c r="AB113" s="986"/>
      <c r="AC113" s="986"/>
      <c r="AD113" s="986"/>
      <c r="AE113" s="987"/>
      <c r="AF113" s="988">
        <v>898601</v>
      </c>
      <c r="AG113" s="986"/>
      <c r="AH113" s="986"/>
      <c r="AI113" s="986"/>
      <c r="AJ113" s="987"/>
      <c r="AK113" s="988">
        <v>869198</v>
      </c>
      <c r="AL113" s="986"/>
      <c r="AM113" s="986"/>
      <c r="AN113" s="986"/>
      <c r="AO113" s="987"/>
      <c r="AP113" s="989">
        <v>8.1999999999999993</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v>310279</v>
      </c>
      <c r="BR113" s="972"/>
      <c r="BS113" s="972"/>
      <c r="BT113" s="972"/>
      <c r="BU113" s="972"/>
      <c r="BV113" s="972">
        <v>285067</v>
      </c>
      <c r="BW113" s="972"/>
      <c r="BX113" s="972"/>
      <c r="BY113" s="972"/>
      <c r="BZ113" s="972"/>
      <c r="CA113" s="972">
        <v>269523</v>
      </c>
      <c r="CB113" s="972"/>
      <c r="CC113" s="972"/>
      <c r="CD113" s="972"/>
      <c r="CE113" s="972"/>
      <c r="CF113" s="966">
        <v>2.5</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231</v>
      </c>
      <c r="DH113" s="1011"/>
      <c r="DI113" s="1011"/>
      <c r="DJ113" s="1011"/>
      <c r="DK113" s="1012"/>
      <c r="DL113" s="1013" t="s">
        <v>448</v>
      </c>
      <c r="DM113" s="1011"/>
      <c r="DN113" s="1011"/>
      <c r="DO113" s="1011"/>
      <c r="DP113" s="1012"/>
      <c r="DQ113" s="1013" t="s">
        <v>231</v>
      </c>
      <c r="DR113" s="1011"/>
      <c r="DS113" s="1011"/>
      <c r="DT113" s="1011"/>
      <c r="DU113" s="1012"/>
      <c r="DV113" s="1014" t="s">
        <v>231</v>
      </c>
      <c r="DW113" s="1015"/>
      <c r="DX113" s="1015"/>
      <c r="DY113" s="1015"/>
      <c r="DZ113" s="1016"/>
    </row>
    <row r="114" spans="1:130" s="246" customFormat="1" ht="26.25" customHeight="1" x14ac:dyDescent="0.15">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31095</v>
      </c>
      <c r="AB114" s="1011"/>
      <c r="AC114" s="1011"/>
      <c r="AD114" s="1011"/>
      <c r="AE114" s="1012"/>
      <c r="AF114" s="1013">
        <v>31095</v>
      </c>
      <c r="AG114" s="1011"/>
      <c r="AH114" s="1011"/>
      <c r="AI114" s="1011"/>
      <c r="AJ114" s="1012"/>
      <c r="AK114" s="1013">
        <v>21076</v>
      </c>
      <c r="AL114" s="1011"/>
      <c r="AM114" s="1011"/>
      <c r="AN114" s="1011"/>
      <c r="AO114" s="1012"/>
      <c r="AP114" s="1014">
        <v>0.2</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4257867</v>
      </c>
      <c r="BR114" s="972"/>
      <c r="BS114" s="972"/>
      <c r="BT114" s="972"/>
      <c r="BU114" s="972"/>
      <c r="BV114" s="972">
        <v>4314302</v>
      </c>
      <c r="BW114" s="972"/>
      <c r="BX114" s="972"/>
      <c r="BY114" s="972"/>
      <c r="BZ114" s="972"/>
      <c r="CA114" s="972">
        <v>4137514</v>
      </c>
      <c r="CB114" s="972"/>
      <c r="CC114" s="972"/>
      <c r="CD114" s="972"/>
      <c r="CE114" s="972"/>
      <c r="CF114" s="966">
        <v>39</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231</v>
      </c>
      <c r="DH114" s="1011"/>
      <c r="DI114" s="1011"/>
      <c r="DJ114" s="1011"/>
      <c r="DK114" s="1012"/>
      <c r="DL114" s="1013" t="s">
        <v>231</v>
      </c>
      <c r="DM114" s="1011"/>
      <c r="DN114" s="1011"/>
      <c r="DO114" s="1011"/>
      <c r="DP114" s="1012"/>
      <c r="DQ114" s="1013" t="s">
        <v>231</v>
      </c>
      <c r="DR114" s="1011"/>
      <c r="DS114" s="1011"/>
      <c r="DT114" s="1011"/>
      <c r="DU114" s="1012"/>
      <c r="DV114" s="1014" t="s">
        <v>231</v>
      </c>
      <c r="DW114" s="1015"/>
      <c r="DX114" s="1015"/>
      <c r="DY114" s="1015"/>
      <c r="DZ114" s="1016"/>
    </row>
    <row r="115" spans="1:130" s="246" customFormat="1" ht="26.25" customHeight="1" x14ac:dyDescent="0.15">
      <c r="A115" s="1006"/>
      <c r="B115" s="1007"/>
      <c r="C115" s="1002" t="s">
        <v>457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56374</v>
      </c>
      <c r="AB115" s="986"/>
      <c r="AC115" s="986"/>
      <c r="AD115" s="986"/>
      <c r="AE115" s="987"/>
      <c r="AF115" s="988">
        <v>13338</v>
      </c>
      <c r="AG115" s="986"/>
      <c r="AH115" s="986"/>
      <c r="AI115" s="986"/>
      <c r="AJ115" s="987"/>
      <c r="AK115" s="988">
        <v>14408</v>
      </c>
      <c r="AL115" s="986"/>
      <c r="AM115" s="986"/>
      <c r="AN115" s="986"/>
      <c r="AO115" s="987"/>
      <c r="AP115" s="989">
        <v>0.1</v>
      </c>
      <c r="AQ115" s="990"/>
      <c r="AR115" s="990"/>
      <c r="AS115" s="990"/>
      <c r="AT115" s="991"/>
      <c r="AU115" s="952"/>
      <c r="AV115" s="953"/>
      <c r="AW115" s="953"/>
      <c r="AX115" s="953"/>
      <c r="AY115" s="953"/>
      <c r="AZ115" s="1001" t="s">
        <v>458</v>
      </c>
      <c r="BA115" s="1002"/>
      <c r="BB115" s="1002"/>
      <c r="BC115" s="1002"/>
      <c r="BD115" s="1002"/>
      <c r="BE115" s="1002"/>
      <c r="BF115" s="1002"/>
      <c r="BG115" s="1002"/>
      <c r="BH115" s="1002"/>
      <c r="BI115" s="1002"/>
      <c r="BJ115" s="1002"/>
      <c r="BK115" s="1002"/>
      <c r="BL115" s="1002"/>
      <c r="BM115" s="1002"/>
      <c r="BN115" s="1002"/>
      <c r="BO115" s="1002"/>
      <c r="BP115" s="1003"/>
      <c r="BQ115" s="971">
        <v>757</v>
      </c>
      <c r="BR115" s="972"/>
      <c r="BS115" s="972"/>
      <c r="BT115" s="972"/>
      <c r="BU115" s="972"/>
      <c r="BV115" s="972">
        <v>2071</v>
      </c>
      <c r="BW115" s="972"/>
      <c r="BX115" s="972"/>
      <c r="BY115" s="972"/>
      <c r="BZ115" s="972"/>
      <c r="CA115" s="972">
        <v>578</v>
      </c>
      <c r="CB115" s="972"/>
      <c r="CC115" s="972"/>
      <c r="CD115" s="972"/>
      <c r="CE115" s="972"/>
      <c r="CF115" s="966">
        <v>0</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231</v>
      </c>
      <c r="DH115" s="1011"/>
      <c r="DI115" s="1011"/>
      <c r="DJ115" s="1011"/>
      <c r="DK115" s="1012"/>
      <c r="DL115" s="1013" t="s">
        <v>231</v>
      </c>
      <c r="DM115" s="1011"/>
      <c r="DN115" s="1011"/>
      <c r="DO115" s="1011"/>
      <c r="DP115" s="1012"/>
      <c r="DQ115" s="1013" t="s">
        <v>231</v>
      </c>
      <c r="DR115" s="1011"/>
      <c r="DS115" s="1011"/>
      <c r="DT115" s="1011"/>
      <c r="DU115" s="1012"/>
      <c r="DV115" s="1014" t="s">
        <v>445</v>
      </c>
      <c r="DW115" s="1015"/>
      <c r="DX115" s="1015"/>
      <c r="DY115" s="1015"/>
      <c r="DZ115" s="1016"/>
    </row>
    <row r="116" spans="1:130" s="246" customFormat="1" ht="26.25" customHeight="1" x14ac:dyDescent="0.15">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1167</v>
      </c>
      <c r="AB116" s="1011"/>
      <c r="AC116" s="1011"/>
      <c r="AD116" s="1011"/>
      <c r="AE116" s="1012"/>
      <c r="AF116" s="1013">
        <v>364</v>
      </c>
      <c r="AG116" s="1011"/>
      <c r="AH116" s="1011"/>
      <c r="AI116" s="1011"/>
      <c r="AJ116" s="1012"/>
      <c r="AK116" s="1013">
        <v>1632</v>
      </c>
      <c r="AL116" s="1011"/>
      <c r="AM116" s="1011"/>
      <c r="AN116" s="1011"/>
      <c r="AO116" s="1012"/>
      <c r="AP116" s="1014">
        <v>0</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231</v>
      </c>
      <c r="BR116" s="972"/>
      <c r="BS116" s="972"/>
      <c r="BT116" s="972"/>
      <c r="BU116" s="972"/>
      <c r="BV116" s="972" t="s">
        <v>231</v>
      </c>
      <c r="BW116" s="972"/>
      <c r="BX116" s="972"/>
      <c r="BY116" s="972"/>
      <c r="BZ116" s="972"/>
      <c r="CA116" s="972" t="s">
        <v>231</v>
      </c>
      <c r="CB116" s="972"/>
      <c r="CC116" s="972"/>
      <c r="CD116" s="972"/>
      <c r="CE116" s="972"/>
      <c r="CF116" s="966" t="s">
        <v>445</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21150</v>
      </c>
      <c r="DH116" s="1011"/>
      <c r="DI116" s="1011"/>
      <c r="DJ116" s="1011"/>
      <c r="DK116" s="1012"/>
      <c r="DL116" s="1013" t="s">
        <v>231</v>
      </c>
      <c r="DM116" s="1011"/>
      <c r="DN116" s="1011"/>
      <c r="DO116" s="1011"/>
      <c r="DP116" s="1012"/>
      <c r="DQ116" s="1013" t="s">
        <v>231</v>
      </c>
      <c r="DR116" s="1011"/>
      <c r="DS116" s="1011"/>
      <c r="DT116" s="1011"/>
      <c r="DU116" s="1012"/>
      <c r="DV116" s="1014" t="s">
        <v>231</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4539265</v>
      </c>
      <c r="AB117" s="1029"/>
      <c r="AC117" s="1029"/>
      <c r="AD117" s="1029"/>
      <c r="AE117" s="1030"/>
      <c r="AF117" s="1031">
        <v>4583373</v>
      </c>
      <c r="AG117" s="1029"/>
      <c r="AH117" s="1029"/>
      <c r="AI117" s="1029"/>
      <c r="AJ117" s="1030"/>
      <c r="AK117" s="1031">
        <v>4570249</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445</v>
      </c>
      <c r="BR117" s="972"/>
      <c r="BS117" s="972"/>
      <c r="BT117" s="972"/>
      <c r="BU117" s="972"/>
      <c r="BV117" s="972" t="s">
        <v>231</v>
      </c>
      <c r="BW117" s="972"/>
      <c r="BX117" s="972"/>
      <c r="BY117" s="972"/>
      <c r="BZ117" s="972"/>
      <c r="CA117" s="972" t="s">
        <v>445</v>
      </c>
      <c r="CB117" s="972"/>
      <c r="CC117" s="972"/>
      <c r="CD117" s="972"/>
      <c r="CE117" s="972"/>
      <c r="CF117" s="966" t="s">
        <v>231</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231</v>
      </c>
      <c r="DH117" s="1011"/>
      <c r="DI117" s="1011"/>
      <c r="DJ117" s="1011"/>
      <c r="DK117" s="1012"/>
      <c r="DL117" s="1013" t="s">
        <v>231</v>
      </c>
      <c r="DM117" s="1011"/>
      <c r="DN117" s="1011"/>
      <c r="DO117" s="1011"/>
      <c r="DP117" s="1012"/>
      <c r="DQ117" s="1013" t="s">
        <v>231</v>
      </c>
      <c r="DR117" s="1011"/>
      <c r="DS117" s="1011"/>
      <c r="DT117" s="1011"/>
      <c r="DU117" s="1012"/>
      <c r="DV117" s="1014" t="s">
        <v>231</v>
      </c>
      <c r="DW117" s="1015"/>
      <c r="DX117" s="1015"/>
      <c r="DY117" s="1015"/>
      <c r="DZ117" s="1016"/>
    </row>
    <row r="118" spans="1:130" s="246" customFormat="1" ht="26.25" customHeight="1" x14ac:dyDescent="0.15">
      <c r="A118" s="95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303</v>
      </c>
      <c r="AG118" s="937"/>
      <c r="AH118" s="937"/>
      <c r="AI118" s="937"/>
      <c r="AJ118" s="938"/>
      <c r="AK118" s="936" t="s">
        <v>302</v>
      </c>
      <c r="AL118" s="937"/>
      <c r="AM118" s="937"/>
      <c r="AN118" s="937"/>
      <c r="AO118" s="938"/>
      <c r="AP118" s="1023" t="s">
        <v>435</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231</v>
      </c>
      <c r="BR118" s="1050"/>
      <c r="BS118" s="1050"/>
      <c r="BT118" s="1050"/>
      <c r="BU118" s="1050"/>
      <c r="BV118" s="1050" t="s">
        <v>231</v>
      </c>
      <c r="BW118" s="1050"/>
      <c r="BX118" s="1050"/>
      <c r="BY118" s="1050"/>
      <c r="BZ118" s="1050"/>
      <c r="CA118" s="1050" t="s">
        <v>231</v>
      </c>
      <c r="CB118" s="1050"/>
      <c r="CC118" s="1050"/>
      <c r="CD118" s="1050"/>
      <c r="CE118" s="1050"/>
      <c r="CF118" s="966" t="s">
        <v>231</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231</v>
      </c>
      <c r="DH118" s="1011"/>
      <c r="DI118" s="1011"/>
      <c r="DJ118" s="1011"/>
      <c r="DK118" s="1012"/>
      <c r="DL118" s="1013" t="s">
        <v>445</v>
      </c>
      <c r="DM118" s="1011"/>
      <c r="DN118" s="1011"/>
      <c r="DO118" s="1011"/>
      <c r="DP118" s="1012"/>
      <c r="DQ118" s="1013" t="s">
        <v>231</v>
      </c>
      <c r="DR118" s="1011"/>
      <c r="DS118" s="1011"/>
      <c r="DT118" s="1011"/>
      <c r="DU118" s="1012"/>
      <c r="DV118" s="1014" t="s">
        <v>231</v>
      </c>
      <c r="DW118" s="1015"/>
      <c r="DX118" s="1015"/>
      <c r="DY118" s="1015"/>
      <c r="DZ118" s="1016"/>
    </row>
    <row r="119" spans="1:130" s="246" customFormat="1" ht="26.25" customHeight="1" x14ac:dyDescent="0.15">
      <c r="A119" s="1110" t="s">
        <v>439</v>
      </c>
      <c r="B119" s="996"/>
      <c r="C119" s="975" t="s">
        <v>440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231</v>
      </c>
      <c r="AB119" s="944"/>
      <c r="AC119" s="944"/>
      <c r="AD119" s="944"/>
      <c r="AE119" s="945"/>
      <c r="AF119" s="946" t="s">
        <v>231</v>
      </c>
      <c r="AG119" s="944"/>
      <c r="AH119" s="944"/>
      <c r="AI119" s="944"/>
      <c r="AJ119" s="945"/>
      <c r="AK119" s="946" t="s">
        <v>231</v>
      </c>
      <c r="AL119" s="944"/>
      <c r="AM119" s="944"/>
      <c r="AN119" s="944"/>
      <c r="AO119" s="945"/>
      <c r="AP119" s="947" t="s">
        <v>231</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468</v>
      </c>
      <c r="BP119" s="1058"/>
      <c r="BQ119" s="1049">
        <v>46958712</v>
      </c>
      <c r="BR119" s="1050"/>
      <c r="BS119" s="1050"/>
      <c r="BT119" s="1050"/>
      <c r="BU119" s="1050"/>
      <c r="BV119" s="1050">
        <v>46108607</v>
      </c>
      <c r="BW119" s="1050"/>
      <c r="BX119" s="1050"/>
      <c r="BY119" s="1050"/>
      <c r="BZ119" s="1050"/>
      <c r="CA119" s="1050">
        <v>46806079</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25989</v>
      </c>
      <c r="DH119" s="1036"/>
      <c r="DI119" s="1036"/>
      <c r="DJ119" s="1036"/>
      <c r="DK119" s="1037"/>
      <c r="DL119" s="1035">
        <v>24438</v>
      </c>
      <c r="DM119" s="1036"/>
      <c r="DN119" s="1036"/>
      <c r="DO119" s="1036"/>
      <c r="DP119" s="1037"/>
      <c r="DQ119" s="1035">
        <v>22886</v>
      </c>
      <c r="DR119" s="1036"/>
      <c r="DS119" s="1036"/>
      <c r="DT119" s="1036"/>
      <c r="DU119" s="1037"/>
      <c r="DV119" s="1038">
        <v>0.2</v>
      </c>
      <c r="DW119" s="1039"/>
      <c r="DX119" s="1039"/>
      <c r="DY119" s="1039"/>
      <c r="DZ119" s="1040"/>
    </row>
    <row r="120" spans="1:130" s="246" customFormat="1" ht="26.25" customHeight="1" x14ac:dyDescent="0.15">
      <c r="A120" s="1111"/>
      <c r="B120" s="998"/>
      <c r="C120" s="968" t="s">
        <v>444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231</v>
      </c>
      <c r="AB120" s="1011"/>
      <c r="AC120" s="1011"/>
      <c r="AD120" s="1011"/>
      <c r="AE120" s="1012"/>
      <c r="AF120" s="1013" t="s">
        <v>231</v>
      </c>
      <c r="AG120" s="1011"/>
      <c r="AH120" s="1011"/>
      <c r="AI120" s="1011"/>
      <c r="AJ120" s="1012"/>
      <c r="AK120" s="1013" t="s">
        <v>231</v>
      </c>
      <c r="AL120" s="1011"/>
      <c r="AM120" s="1011"/>
      <c r="AN120" s="1011"/>
      <c r="AO120" s="1012"/>
      <c r="AP120" s="1014" t="s">
        <v>231</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7219535</v>
      </c>
      <c r="BR120" s="979"/>
      <c r="BS120" s="979"/>
      <c r="BT120" s="979"/>
      <c r="BU120" s="979"/>
      <c r="BV120" s="979">
        <v>6861446</v>
      </c>
      <c r="BW120" s="979"/>
      <c r="BX120" s="979"/>
      <c r="BY120" s="979"/>
      <c r="BZ120" s="979"/>
      <c r="CA120" s="979">
        <v>6407816</v>
      </c>
      <c r="CB120" s="979"/>
      <c r="CC120" s="979"/>
      <c r="CD120" s="979"/>
      <c r="CE120" s="979"/>
      <c r="CF120" s="993">
        <v>60.4</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5741115</v>
      </c>
      <c r="DH120" s="979"/>
      <c r="DI120" s="979"/>
      <c r="DJ120" s="979"/>
      <c r="DK120" s="979"/>
      <c r="DL120" s="979">
        <v>5222515</v>
      </c>
      <c r="DM120" s="979"/>
      <c r="DN120" s="979"/>
      <c r="DO120" s="979"/>
      <c r="DP120" s="979"/>
      <c r="DQ120" s="979">
        <v>4776231</v>
      </c>
      <c r="DR120" s="979"/>
      <c r="DS120" s="979"/>
      <c r="DT120" s="979"/>
      <c r="DU120" s="979"/>
      <c r="DV120" s="980">
        <v>45</v>
      </c>
      <c r="DW120" s="980"/>
      <c r="DX120" s="980"/>
      <c r="DY120" s="980"/>
      <c r="DZ120" s="981"/>
    </row>
    <row r="121" spans="1:130" s="246" customFormat="1" ht="26.25" customHeight="1" x14ac:dyDescent="0.15">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231</v>
      </c>
      <c r="AB121" s="1011"/>
      <c r="AC121" s="1011"/>
      <c r="AD121" s="1011"/>
      <c r="AE121" s="1012"/>
      <c r="AF121" s="1013" t="s">
        <v>231</v>
      </c>
      <c r="AG121" s="1011"/>
      <c r="AH121" s="1011"/>
      <c r="AI121" s="1011"/>
      <c r="AJ121" s="1012"/>
      <c r="AK121" s="1013" t="s">
        <v>231</v>
      </c>
      <c r="AL121" s="1011"/>
      <c r="AM121" s="1011"/>
      <c r="AN121" s="1011"/>
      <c r="AO121" s="1012"/>
      <c r="AP121" s="1014" t="s">
        <v>231</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1666687</v>
      </c>
      <c r="BR121" s="972"/>
      <c r="BS121" s="972"/>
      <c r="BT121" s="972"/>
      <c r="BU121" s="972"/>
      <c r="BV121" s="972">
        <v>1896166</v>
      </c>
      <c r="BW121" s="972"/>
      <c r="BX121" s="972"/>
      <c r="BY121" s="972"/>
      <c r="BZ121" s="972"/>
      <c r="CA121" s="972">
        <v>1710006</v>
      </c>
      <c r="CB121" s="972"/>
      <c r="CC121" s="972"/>
      <c r="CD121" s="972"/>
      <c r="CE121" s="972"/>
      <c r="CF121" s="966">
        <v>16.100000000000001</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3394900</v>
      </c>
      <c r="DH121" s="972"/>
      <c r="DI121" s="972"/>
      <c r="DJ121" s="972"/>
      <c r="DK121" s="972"/>
      <c r="DL121" s="972">
        <v>3534883</v>
      </c>
      <c r="DM121" s="972"/>
      <c r="DN121" s="972"/>
      <c r="DO121" s="972"/>
      <c r="DP121" s="972"/>
      <c r="DQ121" s="972">
        <v>3420112</v>
      </c>
      <c r="DR121" s="972"/>
      <c r="DS121" s="972"/>
      <c r="DT121" s="972"/>
      <c r="DU121" s="972"/>
      <c r="DV121" s="973">
        <v>32.200000000000003</v>
      </c>
      <c r="DW121" s="973"/>
      <c r="DX121" s="973"/>
      <c r="DY121" s="973"/>
      <c r="DZ121" s="974"/>
    </row>
    <row r="122" spans="1:130" s="246" customFormat="1" ht="26.25" customHeight="1" x14ac:dyDescent="0.15">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231</v>
      </c>
      <c r="AB122" s="1011"/>
      <c r="AC122" s="1011"/>
      <c r="AD122" s="1011"/>
      <c r="AE122" s="1012"/>
      <c r="AF122" s="1013" t="s">
        <v>231</v>
      </c>
      <c r="AG122" s="1011"/>
      <c r="AH122" s="1011"/>
      <c r="AI122" s="1011"/>
      <c r="AJ122" s="1012"/>
      <c r="AK122" s="1013" t="s">
        <v>231</v>
      </c>
      <c r="AL122" s="1011"/>
      <c r="AM122" s="1011"/>
      <c r="AN122" s="1011"/>
      <c r="AO122" s="1012"/>
      <c r="AP122" s="1014" t="s">
        <v>231</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28095198</v>
      </c>
      <c r="BR122" s="1050"/>
      <c r="BS122" s="1050"/>
      <c r="BT122" s="1050"/>
      <c r="BU122" s="1050"/>
      <c r="BV122" s="1050">
        <v>27870404</v>
      </c>
      <c r="BW122" s="1050"/>
      <c r="BX122" s="1050"/>
      <c r="BY122" s="1050"/>
      <c r="BZ122" s="1050"/>
      <c r="CA122" s="1050">
        <v>28682909</v>
      </c>
      <c r="CB122" s="1050"/>
      <c r="CC122" s="1050"/>
      <c r="CD122" s="1050"/>
      <c r="CE122" s="1050"/>
      <c r="CF122" s="1070">
        <v>270.39999999999998</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v>422559</v>
      </c>
      <c r="DH122" s="972"/>
      <c r="DI122" s="972"/>
      <c r="DJ122" s="972"/>
      <c r="DK122" s="972"/>
      <c r="DL122" s="972">
        <v>399162</v>
      </c>
      <c r="DM122" s="972"/>
      <c r="DN122" s="972"/>
      <c r="DO122" s="972"/>
      <c r="DP122" s="972"/>
      <c r="DQ122" s="972">
        <v>392166</v>
      </c>
      <c r="DR122" s="972"/>
      <c r="DS122" s="972"/>
      <c r="DT122" s="972"/>
      <c r="DU122" s="972"/>
      <c r="DV122" s="973">
        <v>3.7</v>
      </c>
      <c r="DW122" s="973"/>
      <c r="DX122" s="973"/>
      <c r="DY122" s="973"/>
      <c r="DZ122" s="974"/>
    </row>
    <row r="123" spans="1:130" s="246" customFormat="1" ht="26.25" customHeight="1" x14ac:dyDescent="0.15">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33091</v>
      </c>
      <c r="AB123" s="1011"/>
      <c r="AC123" s="1011"/>
      <c r="AD123" s="1011"/>
      <c r="AE123" s="1012"/>
      <c r="AF123" s="1013">
        <v>11696</v>
      </c>
      <c r="AG123" s="1011"/>
      <c r="AH123" s="1011"/>
      <c r="AI123" s="1011"/>
      <c r="AJ123" s="1012"/>
      <c r="AK123" s="1013">
        <v>12857</v>
      </c>
      <c r="AL123" s="1011"/>
      <c r="AM123" s="1011"/>
      <c r="AN123" s="1011"/>
      <c r="AO123" s="1012"/>
      <c r="AP123" s="1014">
        <v>0.1</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479</v>
      </c>
      <c r="BP123" s="1058"/>
      <c r="BQ123" s="1117">
        <v>36981420</v>
      </c>
      <c r="BR123" s="1118"/>
      <c r="BS123" s="1118"/>
      <c r="BT123" s="1118"/>
      <c r="BU123" s="1118"/>
      <c r="BV123" s="1118">
        <v>36628016</v>
      </c>
      <c r="BW123" s="1118"/>
      <c r="BX123" s="1118"/>
      <c r="BY123" s="1118"/>
      <c r="BZ123" s="1118"/>
      <c r="CA123" s="1118">
        <v>36800731</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v>387996</v>
      </c>
      <c r="DH123" s="1011"/>
      <c r="DI123" s="1011"/>
      <c r="DJ123" s="1011"/>
      <c r="DK123" s="1012"/>
      <c r="DL123" s="1013">
        <v>385093</v>
      </c>
      <c r="DM123" s="1011"/>
      <c r="DN123" s="1011"/>
      <c r="DO123" s="1011"/>
      <c r="DP123" s="1012"/>
      <c r="DQ123" s="1013">
        <v>368162</v>
      </c>
      <c r="DR123" s="1011"/>
      <c r="DS123" s="1011"/>
      <c r="DT123" s="1011"/>
      <c r="DU123" s="1012"/>
      <c r="DV123" s="1014">
        <v>3.5</v>
      </c>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231</v>
      </c>
      <c r="AB124" s="1011"/>
      <c r="AC124" s="1011"/>
      <c r="AD124" s="1011"/>
      <c r="AE124" s="1012"/>
      <c r="AF124" s="1013" t="s">
        <v>231</v>
      </c>
      <c r="AG124" s="1011"/>
      <c r="AH124" s="1011"/>
      <c r="AI124" s="1011"/>
      <c r="AJ124" s="1012"/>
      <c r="AK124" s="1013" t="s">
        <v>231</v>
      </c>
      <c r="AL124" s="1011"/>
      <c r="AM124" s="1011"/>
      <c r="AN124" s="1011"/>
      <c r="AO124" s="1012"/>
      <c r="AP124" s="1014" t="s">
        <v>231</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89.4</v>
      </c>
      <c r="BR124" s="1080"/>
      <c r="BS124" s="1080"/>
      <c r="BT124" s="1080"/>
      <c r="BU124" s="1080"/>
      <c r="BV124" s="1080">
        <v>88.3</v>
      </c>
      <c r="BW124" s="1080"/>
      <c r="BX124" s="1080"/>
      <c r="BY124" s="1080"/>
      <c r="BZ124" s="1080"/>
      <c r="CA124" s="1080">
        <v>94.3</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v>230936</v>
      </c>
      <c r="DH124" s="1036"/>
      <c r="DI124" s="1036"/>
      <c r="DJ124" s="1036"/>
      <c r="DK124" s="1037"/>
      <c r="DL124" s="1035">
        <v>203770</v>
      </c>
      <c r="DM124" s="1036"/>
      <c r="DN124" s="1036"/>
      <c r="DO124" s="1036"/>
      <c r="DP124" s="1037"/>
      <c r="DQ124" s="1035">
        <v>336731</v>
      </c>
      <c r="DR124" s="1036"/>
      <c r="DS124" s="1036"/>
      <c r="DT124" s="1036"/>
      <c r="DU124" s="1037"/>
      <c r="DV124" s="1038">
        <v>3.2</v>
      </c>
      <c r="DW124" s="1039"/>
      <c r="DX124" s="1039"/>
      <c r="DY124" s="1039"/>
      <c r="DZ124" s="1040"/>
    </row>
    <row r="125" spans="1:130" s="246" customFormat="1" ht="26.25" customHeight="1" x14ac:dyDescent="0.15">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445</v>
      </c>
      <c r="AB125" s="1011"/>
      <c r="AC125" s="1011"/>
      <c r="AD125" s="1011"/>
      <c r="AE125" s="1012"/>
      <c r="AF125" s="1013" t="s">
        <v>231</v>
      </c>
      <c r="AG125" s="1011"/>
      <c r="AH125" s="1011"/>
      <c r="AI125" s="1011"/>
      <c r="AJ125" s="1012"/>
      <c r="AK125" s="1013" t="s">
        <v>231</v>
      </c>
      <c r="AL125" s="1011"/>
      <c r="AM125" s="1011"/>
      <c r="AN125" s="1011"/>
      <c r="AO125" s="1012"/>
      <c r="AP125" s="1014" t="s">
        <v>231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445</v>
      </c>
      <c r="DH125" s="979"/>
      <c r="DI125" s="979"/>
      <c r="DJ125" s="979"/>
      <c r="DK125" s="979"/>
      <c r="DL125" s="979" t="s">
        <v>445</v>
      </c>
      <c r="DM125" s="979"/>
      <c r="DN125" s="979"/>
      <c r="DO125" s="979"/>
      <c r="DP125" s="979"/>
      <c r="DQ125" s="979" t="s">
        <v>231</v>
      </c>
      <c r="DR125" s="979"/>
      <c r="DS125" s="979"/>
      <c r="DT125" s="979"/>
      <c r="DU125" s="979"/>
      <c r="DV125" s="980" t="s">
        <v>445</v>
      </c>
      <c r="DW125" s="980"/>
      <c r="DX125" s="980"/>
      <c r="DY125" s="980"/>
      <c r="DZ125" s="981"/>
    </row>
    <row r="126" spans="1:130" s="246" customFormat="1" ht="26.25" customHeight="1" thickBot="1" x14ac:dyDescent="0.2">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23283</v>
      </c>
      <c r="AB126" s="1011"/>
      <c r="AC126" s="1011"/>
      <c r="AD126" s="1011"/>
      <c r="AE126" s="1012"/>
      <c r="AF126" s="1013">
        <v>1642</v>
      </c>
      <c r="AG126" s="1011"/>
      <c r="AH126" s="1011"/>
      <c r="AI126" s="1011"/>
      <c r="AJ126" s="1012"/>
      <c r="AK126" s="1013">
        <v>1551</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445</v>
      </c>
      <c r="DH126" s="972"/>
      <c r="DI126" s="972"/>
      <c r="DJ126" s="972"/>
      <c r="DK126" s="972"/>
      <c r="DL126" s="972" t="s">
        <v>231</v>
      </c>
      <c r="DM126" s="972"/>
      <c r="DN126" s="972"/>
      <c r="DO126" s="972"/>
      <c r="DP126" s="972"/>
      <c r="DQ126" s="972" t="s">
        <v>445</v>
      </c>
      <c r="DR126" s="972"/>
      <c r="DS126" s="972"/>
      <c r="DT126" s="972"/>
      <c r="DU126" s="972"/>
      <c r="DV126" s="973" t="s">
        <v>445</v>
      </c>
      <c r="DW126" s="973"/>
      <c r="DX126" s="973"/>
      <c r="DY126" s="973"/>
      <c r="DZ126" s="974"/>
    </row>
    <row r="127" spans="1:130" s="246" customFormat="1" ht="26.25" customHeight="1" x14ac:dyDescent="0.15">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445</v>
      </c>
      <c r="AB127" s="1011"/>
      <c r="AC127" s="1011"/>
      <c r="AD127" s="1011"/>
      <c r="AE127" s="1012"/>
      <c r="AF127" s="1013" t="s">
        <v>445</v>
      </c>
      <c r="AG127" s="1011"/>
      <c r="AH127" s="1011"/>
      <c r="AI127" s="1011"/>
      <c r="AJ127" s="1012"/>
      <c r="AK127" s="1013" t="s">
        <v>231</v>
      </c>
      <c r="AL127" s="1011"/>
      <c r="AM127" s="1011"/>
      <c r="AN127" s="1011"/>
      <c r="AO127" s="1012"/>
      <c r="AP127" s="1014" t="s">
        <v>231</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445</v>
      </c>
      <c r="DH127" s="972"/>
      <c r="DI127" s="972"/>
      <c r="DJ127" s="972"/>
      <c r="DK127" s="972"/>
      <c r="DL127" s="972" t="s">
        <v>445</v>
      </c>
      <c r="DM127" s="972"/>
      <c r="DN127" s="972"/>
      <c r="DO127" s="972"/>
      <c r="DP127" s="972"/>
      <c r="DQ127" s="972" t="s">
        <v>231</v>
      </c>
      <c r="DR127" s="972"/>
      <c r="DS127" s="972"/>
      <c r="DT127" s="972"/>
      <c r="DU127" s="972"/>
      <c r="DV127" s="973" t="s">
        <v>445</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223806</v>
      </c>
      <c r="AB128" s="1100"/>
      <c r="AC128" s="1100"/>
      <c r="AD128" s="1100"/>
      <c r="AE128" s="1101"/>
      <c r="AF128" s="1102">
        <v>223667</v>
      </c>
      <c r="AG128" s="1100"/>
      <c r="AH128" s="1100"/>
      <c r="AI128" s="1100"/>
      <c r="AJ128" s="1101"/>
      <c r="AK128" s="1102">
        <v>194986</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231</v>
      </c>
      <c r="BG128" s="1107"/>
      <c r="BH128" s="1107"/>
      <c r="BI128" s="1107"/>
      <c r="BJ128" s="1107"/>
      <c r="BK128" s="1107"/>
      <c r="BL128" s="1108"/>
      <c r="BM128" s="1106">
        <v>12.89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v>757</v>
      </c>
      <c r="DH128" s="1092"/>
      <c r="DI128" s="1092"/>
      <c r="DJ128" s="1092"/>
      <c r="DK128" s="1092"/>
      <c r="DL128" s="1092">
        <v>2071</v>
      </c>
      <c r="DM128" s="1092"/>
      <c r="DN128" s="1092"/>
      <c r="DO128" s="1092"/>
      <c r="DP128" s="1092"/>
      <c r="DQ128" s="1092">
        <v>578</v>
      </c>
      <c r="DR128" s="1092"/>
      <c r="DS128" s="1092"/>
      <c r="DT128" s="1092"/>
      <c r="DU128" s="1092"/>
      <c r="DV128" s="1093">
        <v>0</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14118243</v>
      </c>
      <c r="AB129" s="1011"/>
      <c r="AC129" s="1011"/>
      <c r="AD129" s="1011"/>
      <c r="AE129" s="1012"/>
      <c r="AF129" s="1013">
        <v>13759610</v>
      </c>
      <c r="AG129" s="1011"/>
      <c r="AH129" s="1011"/>
      <c r="AI129" s="1011"/>
      <c r="AJ129" s="1012"/>
      <c r="AK129" s="1013">
        <v>13655007</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231</v>
      </c>
      <c r="BG129" s="1121"/>
      <c r="BH129" s="1121"/>
      <c r="BI129" s="1121"/>
      <c r="BJ129" s="1121"/>
      <c r="BK129" s="1121"/>
      <c r="BL129" s="1122"/>
      <c r="BM129" s="1120">
        <v>17.89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2962417</v>
      </c>
      <c r="AB130" s="1011"/>
      <c r="AC130" s="1011"/>
      <c r="AD130" s="1011"/>
      <c r="AE130" s="1012"/>
      <c r="AF130" s="1013">
        <v>3026041</v>
      </c>
      <c r="AG130" s="1011"/>
      <c r="AH130" s="1011"/>
      <c r="AI130" s="1011"/>
      <c r="AJ130" s="1012"/>
      <c r="AK130" s="1013">
        <v>3048680</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12.3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11155826</v>
      </c>
      <c r="AB131" s="1036"/>
      <c r="AC131" s="1036"/>
      <c r="AD131" s="1036"/>
      <c r="AE131" s="1037"/>
      <c r="AF131" s="1035">
        <v>10733569</v>
      </c>
      <c r="AG131" s="1036"/>
      <c r="AH131" s="1036"/>
      <c r="AI131" s="1036"/>
      <c r="AJ131" s="1037"/>
      <c r="AK131" s="1035">
        <v>10606327</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94.3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12.12856852</v>
      </c>
      <c r="AB132" s="1152"/>
      <c r="AC132" s="1152"/>
      <c r="AD132" s="1152"/>
      <c r="AE132" s="1153"/>
      <c r="AF132" s="1154">
        <v>12.42517469</v>
      </c>
      <c r="AG132" s="1152"/>
      <c r="AH132" s="1152"/>
      <c r="AI132" s="1152"/>
      <c r="AJ132" s="1153"/>
      <c r="AK132" s="1154">
        <v>12.50746842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11.3</v>
      </c>
      <c r="AB133" s="1135"/>
      <c r="AC133" s="1135"/>
      <c r="AD133" s="1135"/>
      <c r="AE133" s="1136"/>
      <c r="AF133" s="1134">
        <v>11.7</v>
      </c>
      <c r="AG133" s="1135"/>
      <c r="AH133" s="1135"/>
      <c r="AI133" s="1135"/>
      <c r="AJ133" s="1136"/>
      <c r="AK133" s="1134">
        <v>12.3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OHPOCXOuc5Lo9kzyGibTFI31li+ThzNsvJI6v4yGBN3f1p4VDn72/QzznppJtCidnyvdE2iUSKNGSntC+XlVg==" saltValue="4EZcMyFxfl9chmyIuZBa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3" zoomScaleNormal="85" zoomScaleSheetLayoutView="100" workbookViewId="0">
      <selection activeCell="AX31" sqref="AX3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P/4DmlNO5igTXGeYyKfC81Ugu/ZAuMp9DHOlVVdENtv2zsPAkl8axQpBOVVJ1ejYxNbAaIUOBudNLVLfLIIJA==" saltValue="jdCvPj7yGa6LJEQN+387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8EoPRXxM4m0RB6GbNkKGTLHF4B+EwKklxrMwsqAlCBAFOhwfAkBh+sF3b1eebEO1jDkQ80N+PUoDxusTRpEcQ==" saltValue="lBgnvmXW+bAi5nNqeoJX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3934819</v>
      </c>
      <c r="AP9" s="312">
        <v>128387</v>
      </c>
      <c r="AQ9" s="313">
        <v>90414</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439972</v>
      </c>
      <c r="AP10" s="315">
        <v>14356</v>
      </c>
      <c r="AQ10" s="316">
        <v>7325</v>
      </c>
      <c r="AR10" s="317">
        <v>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82295</v>
      </c>
      <c r="AP11" s="315">
        <v>2685</v>
      </c>
      <c r="AQ11" s="316">
        <v>9426</v>
      </c>
      <c r="AR11" s="317">
        <v>-71.5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1167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246694</v>
      </c>
      <c r="AP14" s="315">
        <v>8049</v>
      </c>
      <c r="AQ14" s="316">
        <v>4078</v>
      </c>
      <c r="AR14" s="317">
        <v>97.4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305010</v>
      </c>
      <c r="AP15" s="315">
        <v>9952</v>
      </c>
      <c r="AQ15" s="316">
        <v>2195</v>
      </c>
      <c r="AR15" s="317">
        <v>353.4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-322298</v>
      </c>
      <c r="AP16" s="315">
        <v>-10516</v>
      </c>
      <c r="AQ16" s="316">
        <v>-8893</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4686492</v>
      </c>
      <c r="AP17" s="315">
        <v>152913</v>
      </c>
      <c r="AQ17" s="316">
        <v>105714</v>
      </c>
      <c r="AR17" s="317">
        <v>44.6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15.66</v>
      </c>
      <c r="AP21" s="328">
        <v>10.07</v>
      </c>
      <c r="AQ21" s="329">
        <v>5.59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98.2</v>
      </c>
      <c r="AP22" s="333">
        <v>97.6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3663935</v>
      </c>
      <c r="AP32" s="342">
        <v>119549</v>
      </c>
      <c r="AQ32" s="343">
        <v>67110</v>
      </c>
      <c r="AR32" s="344">
        <v>78.099999999999994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869198</v>
      </c>
      <c r="AP35" s="342">
        <v>28361</v>
      </c>
      <c r="AQ35" s="343">
        <v>17795</v>
      </c>
      <c r="AR35" s="344">
        <v>59.4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21076</v>
      </c>
      <c r="AP36" s="342">
        <v>688</v>
      </c>
      <c r="AQ36" s="343">
        <v>2500</v>
      </c>
      <c r="AR36" s="344">
        <v>-72.5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14408</v>
      </c>
      <c r="AP37" s="342">
        <v>470</v>
      </c>
      <c r="AQ37" s="343">
        <v>1001</v>
      </c>
      <c r="AR37" s="344">
        <v>-53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v>1632</v>
      </c>
      <c r="AP38" s="345">
        <v>53</v>
      </c>
      <c r="AQ38" s="346">
        <v>4</v>
      </c>
      <c r="AR38" s="334">
        <v>1225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-194986</v>
      </c>
      <c r="AP39" s="342">
        <v>-6362</v>
      </c>
      <c r="AQ39" s="343">
        <v>-3748</v>
      </c>
      <c r="AR39" s="344">
        <v>69.7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-3048680</v>
      </c>
      <c r="AP40" s="342">
        <v>-99474</v>
      </c>
      <c r="AQ40" s="343">
        <v>-58908</v>
      </c>
      <c r="AR40" s="344">
        <v>68.900000000000006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1326583</v>
      </c>
      <c r="AP41" s="342">
        <v>43284</v>
      </c>
      <c r="AQ41" s="343">
        <v>25761</v>
      </c>
      <c r="AR41" s="344">
        <v>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5396389</v>
      </c>
      <c r="AN51" s="364">
        <v>163785</v>
      </c>
      <c r="AO51" s="365">
        <v>39.4</v>
      </c>
      <c r="AP51" s="366">
        <v>83623</v>
      </c>
      <c r="AQ51" s="367">
        <v>-0.9</v>
      </c>
      <c r="AR51" s="368">
        <v>40.299999999999997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3034933</v>
      </c>
      <c r="AN52" s="372">
        <v>92113</v>
      </c>
      <c r="AO52" s="373">
        <v>31.8</v>
      </c>
      <c r="AP52" s="374">
        <v>48787</v>
      </c>
      <c r="AQ52" s="375">
        <v>10</v>
      </c>
      <c r="AR52" s="376">
        <v>21.8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4581587</v>
      </c>
      <c r="AN53" s="364">
        <v>141569</v>
      </c>
      <c r="AO53" s="365">
        <v>-13.6</v>
      </c>
      <c r="AP53" s="366">
        <v>87974</v>
      </c>
      <c r="AQ53" s="367">
        <v>5.2</v>
      </c>
      <c r="AR53" s="368">
        <v>-18.8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2120515</v>
      </c>
      <c r="AN54" s="372">
        <v>65523</v>
      </c>
      <c r="AO54" s="373">
        <v>-28.9</v>
      </c>
      <c r="AP54" s="374">
        <v>48183</v>
      </c>
      <c r="AQ54" s="375">
        <v>-1.2</v>
      </c>
      <c r="AR54" s="376">
        <v>-27.7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5338984</v>
      </c>
      <c r="AN55" s="364">
        <v>167162</v>
      </c>
      <c r="AO55" s="365">
        <v>18.100000000000001</v>
      </c>
      <c r="AP55" s="366">
        <v>83280</v>
      </c>
      <c r="AQ55" s="367">
        <v>-5.3</v>
      </c>
      <c r="AR55" s="368">
        <v>23.4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2500199</v>
      </c>
      <c r="AN56" s="372">
        <v>78280</v>
      </c>
      <c r="AO56" s="373">
        <v>19.5</v>
      </c>
      <c r="AP56" s="374">
        <v>43123</v>
      </c>
      <c r="AQ56" s="375">
        <v>-10.5</v>
      </c>
      <c r="AR56" s="376">
        <v>30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3615967</v>
      </c>
      <c r="AN57" s="364">
        <v>115626</v>
      </c>
      <c r="AO57" s="365">
        <v>-30.8</v>
      </c>
      <c r="AP57" s="366">
        <v>88968</v>
      </c>
      <c r="AQ57" s="367">
        <v>6.8</v>
      </c>
      <c r="AR57" s="368">
        <v>-37.6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1950895</v>
      </c>
      <c r="AN58" s="372">
        <v>62383</v>
      </c>
      <c r="AO58" s="373">
        <v>-20.3</v>
      </c>
      <c r="AP58" s="374">
        <v>45482</v>
      </c>
      <c r="AQ58" s="375">
        <v>5.5</v>
      </c>
      <c r="AR58" s="376">
        <v>-25.8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3826692</v>
      </c>
      <c r="AN59" s="364">
        <v>124859</v>
      </c>
      <c r="AO59" s="365">
        <v>8</v>
      </c>
      <c r="AP59" s="366">
        <v>85173</v>
      </c>
      <c r="AQ59" s="367">
        <v>-4.3</v>
      </c>
      <c r="AR59" s="368">
        <v>12.3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2122602</v>
      </c>
      <c r="AN60" s="372">
        <v>69257</v>
      </c>
      <c r="AO60" s="373">
        <v>11</v>
      </c>
      <c r="AP60" s="374">
        <v>43913</v>
      </c>
      <c r="AQ60" s="375">
        <v>-3.4</v>
      </c>
      <c r="AR60" s="376">
        <v>14.4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4551924</v>
      </c>
      <c r="AN61" s="379">
        <v>142600</v>
      </c>
      <c r="AO61" s="380">
        <v>4.2</v>
      </c>
      <c r="AP61" s="381">
        <v>85804</v>
      </c>
      <c r="AQ61" s="382">
        <v>0.3</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2345829</v>
      </c>
      <c r="AN62" s="372">
        <v>73511</v>
      </c>
      <c r="AO62" s="373">
        <v>2.6</v>
      </c>
      <c r="AP62" s="374">
        <v>45898</v>
      </c>
      <c r="AQ62" s="375">
        <v>0.1</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2O6RBenOJEwTyJAAYR6Z/TwYxgEig0XZWow1UdHHvIqtPTZ6DWUMta+WqbIeVOrHd3z5ctKzs8RAkXGEWSL8w==" saltValue="utS0a2bpvuHHAdvgpQ3Q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8"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yXtpIrRTFzqH6n61zlYpdMjDhvOI11/+Hc7TzCcCezh2sJ3X6n8IOxEsEwky8yH3hYHx+GQkM5RF2b6jmS2/w==" saltValue="Nl/j44PjH1FF6gxRd0sB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WrHqmJBaoiGr8JIAHW6bIOY1OnTDUTtYax0Jf6VF1sqXe9kR0pGyHxZmOqHwr1/I33PBLqv9pMA2ie8Eq6NFQ==" saltValue="9sR4dQuVwxwjr8tSpaXE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17.329999999999998</v>
      </c>
      <c r="G47" s="12">
        <v>18.489999999999998</v>
      </c>
      <c r="H47" s="12">
        <v>19.18</v>
      </c>
      <c r="I47" s="12">
        <v>21.57</v>
      </c>
      <c r="J47" s="13">
        <v>7.84</v>
      </c>
    </row>
    <row r="48" spans="2:10" ht="57.75" customHeight="1" x14ac:dyDescent="0.15">
      <c r="B48" s="14"/>
      <c r="C48" s="1196" t="s">
        <v>4</v>
      </c>
      <c r="D48" s="1196"/>
      <c r="E48" s="1197"/>
      <c r="F48" s="15">
        <v>3.4</v>
      </c>
      <c r="G48" s="16">
        <v>3.92</v>
      </c>
      <c r="H48" s="16">
        <v>4.2300000000000004</v>
      </c>
      <c r="I48" s="16">
        <v>2.99</v>
      </c>
      <c r="J48" s="17">
        <v>5.3</v>
      </c>
    </row>
    <row r="49" spans="2:10" ht="57.75" customHeight="1" thickBot="1" x14ac:dyDescent="0.2">
      <c r="B49" s="18"/>
      <c r="C49" s="1198" t="s">
        <v>5</v>
      </c>
      <c r="D49" s="1198"/>
      <c r="E49" s="1199"/>
      <c r="F49" s="19">
        <v>1.27</v>
      </c>
      <c r="G49" s="20">
        <v>1.47</v>
      </c>
      <c r="H49" s="20" t="s">
        <v>565</v>
      </c>
      <c r="I49" s="20">
        <v>0.54</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mk8OxvoX99Enba6YUkRdGNnxQ1DrO+YufUqkm4pmivY4wvc7ouY23RK1buoCtscQyhD1ys/FxHVLhukhgoq1Q==" saltValue="UmJ6rS50iApQzgV8auNw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567</v>
      </c>
      <c r="D34" s="1206"/>
      <c r="E34" s="1207"/>
      <c r="F34" s="32" t="s">
        <v>568</v>
      </c>
      <c r="G34" s="33" t="s">
        <v>568</v>
      </c>
      <c r="H34" s="33" t="s">
        <v>569</v>
      </c>
      <c r="I34" s="33" t="s">
        <v>570</v>
      </c>
      <c r="J34" s="34" t="s">
        <v>569</v>
      </c>
      <c r="K34" s="22"/>
      <c r="L34" s="22"/>
      <c r="M34" s="22"/>
      <c r="N34" s="22"/>
      <c r="O34" s="22"/>
      <c r="P34" s="22"/>
    </row>
    <row r="35" spans="1:16" ht="39" customHeight="1" x14ac:dyDescent="0.15">
      <c r="A35" s="22"/>
      <c r="B35" s="35"/>
      <c r="C35" s="1200" t="s">
        <v>571</v>
      </c>
      <c r="D35" s="1201"/>
      <c r="E35" s="1202"/>
      <c r="F35" s="36">
        <v>9.64</v>
      </c>
      <c r="G35" s="37">
        <v>9.66</v>
      </c>
      <c r="H35" s="37">
        <v>10.01</v>
      </c>
      <c r="I35" s="37">
        <v>10.15</v>
      </c>
      <c r="J35" s="38">
        <v>10.18</v>
      </c>
      <c r="K35" s="22"/>
      <c r="L35" s="22"/>
      <c r="M35" s="22"/>
      <c r="N35" s="22"/>
      <c r="O35" s="22"/>
      <c r="P35" s="22"/>
    </row>
    <row r="36" spans="1:16" ht="39" customHeight="1" x14ac:dyDescent="0.15">
      <c r="A36" s="22"/>
      <c r="B36" s="35"/>
      <c r="C36" s="1200" t="s">
        <v>572</v>
      </c>
      <c r="D36" s="1201"/>
      <c r="E36" s="1202"/>
      <c r="F36" s="36">
        <v>3.88</v>
      </c>
      <c r="G36" s="37">
        <v>4.4000000000000004</v>
      </c>
      <c r="H36" s="37">
        <v>4.72</v>
      </c>
      <c r="I36" s="37">
        <v>3.48</v>
      </c>
      <c r="J36" s="38">
        <v>5.79</v>
      </c>
      <c r="K36" s="22"/>
      <c r="L36" s="22"/>
      <c r="M36" s="22"/>
      <c r="N36" s="22"/>
      <c r="O36" s="22"/>
      <c r="P36" s="22"/>
    </row>
    <row r="37" spans="1:16" ht="39" customHeight="1" x14ac:dyDescent="0.15">
      <c r="A37" s="22"/>
      <c r="B37" s="35"/>
      <c r="C37" s="1200" t="s">
        <v>573</v>
      </c>
      <c r="D37" s="1201"/>
      <c r="E37" s="1202"/>
      <c r="F37" s="36">
        <v>4.34</v>
      </c>
      <c r="G37" s="37">
        <v>4.53</v>
      </c>
      <c r="H37" s="37">
        <v>5.07</v>
      </c>
      <c r="I37" s="37">
        <v>5.28</v>
      </c>
      <c r="J37" s="38">
        <v>5.3</v>
      </c>
      <c r="K37" s="22"/>
      <c r="L37" s="22"/>
      <c r="M37" s="22"/>
      <c r="N37" s="22"/>
      <c r="O37" s="22"/>
      <c r="P37" s="22"/>
    </row>
    <row r="38" spans="1:16" ht="39" customHeight="1" x14ac:dyDescent="0.15">
      <c r="A38" s="22"/>
      <c r="B38" s="35"/>
      <c r="C38" s="1200" t="s">
        <v>574</v>
      </c>
      <c r="D38" s="1201"/>
      <c r="E38" s="1202"/>
      <c r="F38" s="36">
        <v>0.38</v>
      </c>
      <c r="G38" s="37">
        <v>0.31</v>
      </c>
      <c r="H38" s="37">
        <v>0.93</v>
      </c>
      <c r="I38" s="37">
        <v>1.3</v>
      </c>
      <c r="J38" s="38">
        <v>0.59</v>
      </c>
      <c r="K38" s="22"/>
      <c r="L38" s="22"/>
      <c r="M38" s="22"/>
      <c r="N38" s="22"/>
      <c r="O38" s="22"/>
      <c r="P38" s="22"/>
    </row>
    <row r="39" spans="1:16" ht="39" customHeight="1" x14ac:dyDescent="0.15">
      <c r="A39" s="22"/>
      <c r="B39" s="35"/>
      <c r="C39" s="1200" t="s">
        <v>575</v>
      </c>
      <c r="D39" s="1201"/>
      <c r="E39" s="1202"/>
      <c r="F39" s="36">
        <v>0.35</v>
      </c>
      <c r="G39" s="37">
        <v>0.28000000000000003</v>
      </c>
      <c r="H39" s="37">
        <v>0.32</v>
      </c>
      <c r="I39" s="37">
        <v>0.32</v>
      </c>
      <c r="J39" s="38">
        <v>0.32</v>
      </c>
      <c r="K39" s="22"/>
      <c r="L39" s="22"/>
      <c r="M39" s="22"/>
      <c r="N39" s="22"/>
      <c r="O39" s="22"/>
      <c r="P39" s="22"/>
    </row>
    <row r="40" spans="1:16" ht="39" customHeight="1" x14ac:dyDescent="0.15">
      <c r="A40" s="22"/>
      <c r="B40" s="35"/>
      <c r="C40" s="1200" t="s">
        <v>576</v>
      </c>
      <c r="D40" s="1201"/>
      <c r="E40" s="1202"/>
      <c r="F40" s="36">
        <v>0.17</v>
      </c>
      <c r="G40" s="37">
        <v>0.06</v>
      </c>
      <c r="H40" s="37">
        <v>0.16</v>
      </c>
      <c r="I40" s="37">
        <v>0.15</v>
      </c>
      <c r="J40" s="38">
        <v>0.21</v>
      </c>
      <c r="K40" s="22"/>
      <c r="L40" s="22"/>
      <c r="M40" s="22"/>
      <c r="N40" s="22"/>
      <c r="O40" s="22"/>
      <c r="P40" s="22"/>
    </row>
    <row r="41" spans="1:16" ht="39" customHeight="1" x14ac:dyDescent="0.15">
      <c r="A41" s="22"/>
      <c r="B41" s="35"/>
      <c r="C41" s="1200" t="s">
        <v>577</v>
      </c>
      <c r="D41" s="1201"/>
      <c r="E41" s="1202"/>
      <c r="F41" s="36">
        <v>0</v>
      </c>
      <c r="G41" s="37">
        <v>0</v>
      </c>
      <c r="H41" s="37">
        <v>0.01</v>
      </c>
      <c r="I41" s="37">
        <v>0</v>
      </c>
      <c r="J41" s="38">
        <v>0.01</v>
      </c>
      <c r="K41" s="22"/>
      <c r="L41" s="22"/>
      <c r="M41" s="22"/>
      <c r="N41" s="22"/>
      <c r="O41" s="22"/>
      <c r="P41" s="22"/>
    </row>
    <row r="42" spans="1:16" ht="39" customHeight="1" x14ac:dyDescent="0.15">
      <c r="A42" s="22"/>
      <c r="B42" s="39"/>
      <c r="C42" s="1200" t="s">
        <v>578</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579</v>
      </c>
      <c r="D43" s="1204"/>
      <c r="E43" s="1205"/>
      <c r="F43" s="41">
        <v>0.01</v>
      </c>
      <c r="G43" s="42">
        <v>0.01</v>
      </c>
      <c r="H43" s="42">
        <v>0.03</v>
      </c>
      <c r="I43" s="42">
        <v>0.04</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xMxNO/QpPtwYU3SrqTSnN+1l3VvYLejbDk2Eh0KONE7D7dCS9rIZDnFl22IbXVZiI684xAWezyEuJXnXlbTrw==" saltValue="5InlOQr1OVH4E4d/73pe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3541</v>
      </c>
      <c r="L45" s="60">
        <v>3561</v>
      </c>
      <c r="M45" s="60">
        <v>3517</v>
      </c>
      <c r="N45" s="60">
        <v>3640</v>
      </c>
      <c r="O45" s="61">
        <v>3664</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13</v>
      </c>
      <c r="F47" s="1216"/>
      <c r="G47" s="1216"/>
      <c r="H47" s="1216"/>
      <c r="I47" s="1216"/>
      <c r="J47" s="1217"/>
      <c r="K47" s="63">
        <v>1</v>
      </c>
      <c r="L47" s="64">
        <v>1</v>
      </c>
      <c r="M47" s="64" t="s">
        <v>518</v>
      </c>
      <c r="N47" s="64" t="s">
        <v>518</v>
      </c>
      <c r="O47" s="65" t="s">
        <v>518</v>
      </c>
      <c r="P47" s="48"/>
      <c r="Q47" s="48"/>
      <c r="R47" s="48"/>
      <c r="S47" s="48"/>
      <c r="T47" s="48"/>
      <c r="U47" s="48"/>
    </row>
    <row r="48" spans="1:21" ht="30.75" customHeight="1" x14ac:dyDescent="0.15">
      <c r="A48" s="48"/>
      <c r="B48" s="1210"/>
      <c r="C48" s="1211"/>
      <c r="D48" s="62"/>
      <c r="E48" s="1216" t="s">
        <v>14</v>
      </c>
      <c r="F48" s="1216"/>
      <c r="G48" s="1216"/>
      <c r="H48" s="1216"/>
      <c r="I48" s="1216"/>
      <c r="J48" s="1217"/>
      <c r="K48" s="63">
        <v>1048</v>
      </c>
      <c r="L48" s="64">
        <v>968</v>
      </c>
      <c r="M48" s="64">
        <v>941</v>
      </c>
      <c r="N48" s="64">
        <v>899</v>
      </c>
      <c r="O48" s="65">
        <v>869</v>
      </c>
      <c r="P48" s="48"/>
      <c r="Q48" s="48"/>
      <c r="R48" s="48"/>
      <c r="S48" s="48"/>
      <c r="T48" s="48"/>
      <c r="U48" s="48"/>
    </row>
    <row r="49" spans="1:21" ht="30.75" customHeight="1" x14ac:dyDescent="0.15">
      <c r="A49" s="48"/>
      <c r="B49" s="1210"/>
      <c r="C49" s="1211"/>
      <c r="D49" s="62"/>
      <c r="E49" s="1216" t="s">
        <v>15</v>
      </c>
      <c r="F49" s="1216"/>
      <c r="G49" s="1216"/>
      <c r="H49" s="1216"/>
      <c r="I49" s="1216"/>
      <c r="J49" s="1217"/>
      <c r="K49" s="63">
        <v>60</v>
      </c>
      <c r="L49" s="64">
        <v>31</v>
      </c>
      <c r="M49" s="64">
        <v>31</v>
      </c>
      <c r="N49" s="64">
        <v>31</v>
      </c>
      <c r="O49" s="65">
        <v>21</v>
      </c>
      <c r="P49" s="48"/>
      <c r="Q49" s="48"/>
      <c r="R49" s="48"/>
      <c r="S49" s="48"/>
      <c r="T49" s="48"/>
      <c r="U49" s="48"/>
    </row>
    <row r="50" spans="1:21" ht="30.75" customHeight="1" x14ac:dyDescent="0.15">
      <c r="A50" s="48"/>
      <c r="B50" s="1210"/>
      <c r="C50" s="1211"/>
      <c r="D50" s="62"/>
      <c r="E50" s="1216" t="s">
        <v>16</v>
      </c>
      <c r="F50" s="1216"/>
      <c r="G50" s="1216"/>
      <c r="H50" s="1216"/>
      <c r="I50" s="1216"/>
      <c r="J50" s="1217"/>
      <c r="K50" s="63">
        <v>63</v>
      </c>
      <c r="L50" s="64">
        <v>36</v>
      </c>
      <c r="M50" s="64">
        <v>56</v>
      </c>
      <c r="N50" s="64">
        <v>13</v>
      </c>
      <c r="O50" s="65">
        <v>14</v>
      </c>
      <c r="P50" s="48"/>
      <c r="Q50" s="48"/>
      <c r="R50" s="48"/>
      <c r="S50" s="48"/>
      <c r="T50" s="48"/>
      <c r="U50" s="48"/>
    </row>
    <row r="51" spans="1:21" ht="30.75" customHeight="1" x14ac:dyDescent="0.15">
      <c r="A51" s="48"/>
      <c r="B51" s="1212"/>
      <c r="C51" s="1213"/>
      <c r="D51" s="66"/>
      <c r="E51" s="1216" t="s">
        <v>17</v>
      </c>
      <c r="F51" s="1216"/>
      <c r="G51" s="1216"/>
      <c r="H51" s="1216"/>
      <c r="I51" s="1216"/>
      <c r="J51" s="1217"/>
      <c r="K51" s="63">
        <v>4</v>
      </c>
      <c r="L51" s="64">
        <v>4</v>
      </c>
      <c r="M51" s="64">
        <v>1</v>
      </c>
      <c r="N51" s="64">
        <v>0</v>
      </c>
      <c r="O51" s="65">
        <v>2</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3407</v>
      </c>
      <c r="L52" s="64">
        <v>3340</v>
      </c>
      <c r="M52" s="64">
        <v>3186</v>
      </c>
      <c r="N52" s="64">
        <v>3251</v>
      </c>
      <c r="O52" s="65">
        <v>3243</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1310</v>
      </c>
      <c r="L53" s="69">
        <v>1261</v>
      </c>
      <c r="M53" s="69">
        <v>1360</v>
      </c>
      <c r="N53" s="69">
        <v>1332</v>
      </c>
      <c r="O53" s="70">
        <v>1327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608</v>
      </c>
      <c r="L57" s="83" t="s">
        <v>608</v>
      </c>
      <c r="M57" s="83" t="s">
        <v>608</v>
      </c>
      <c r="N57" s="83" t="s">
        <v>608</v>
      </c>
      <c r="O57" s="84" t="s">
        <v>608</v>
      </c>
    </row>
    <row r="58" spans="1:21" ht="31.5" customHeight="1" thickBot="1" x14ac:dyDescent="0.2">
      <c r="B58" s="1226"/>
      <c r="C58" s="1227"/>
      <c r="D58" s="1231" t="s">
        <v>26</v>
      </c>
      <c r="E58" s="1232"/>
      <c r="F58" s="1232"/>
      <c r="G58" s="1232"/>
      <c r="H58" s="1232"/>
      <c r="I58" s="1232"/>
      <c r="J58" s="1233"/>
      <c r="K58" s="85" t="s">
        <v>608</v>
      </c>
      <c r="L58" s="86" t="s">
        <v>608</v>
      </c>
      <c r="M58" s="86" t="s">
        <v>608</v>
      </c>
      <c r="N58" s="86" t="s">
        <v>608</v>
      </c>
      <c r="O58" s="87" t="s">
        <v>608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pqPKYDU0kHfNB6ZcF5oCo4IA9gWmdMT8qts8/VjxrIVNXPS4I7RTLUM9pn6ArKvvCL2O4mlkc1a/IAECR8Bw==" saltValue="XB8NR3voTnvllrNXol2F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34" t="s">
        <v>29</v>
      </c>
      <c r="C41" s="1235"/>
      <c r="D41" s="101"/>
      <c r="E41" s="1240" t="s">
        <v>30</v>
      </c>
      <c r="F41" s="1240"/>
      <c r="G41" s="1240"/>
      <c r="H41" s="1241"/>
      <c r="I41" s="102">
        <v>31644</v>
      </c>
      <c r="J41" s="103">
        <v>31814</v>
      </c>
      <c r="K41" s="103">
        <v>32165</v>
      </c>
      <c r="L41" s="103">
        <v>31737</v>
      </c>
      <c r="M41" s="104">
        <v>33082</v>
      </c>
    </row>
    <row r="42" spans="2:13" ht="27.75" customHeight="1" x14ac:dyDescent="0.15">
      <c r="B42" s="1236"/>
      <c r="C42" s="1237"/>
      <c r="D42" s="105"/>
      <c r="E42" s="1242" t="s">
        <v>31</v>
      </c>
      <c r="F42" s="1242"/>
      <c r="G42" s="1242"/>
      <c r="H42" s="1243"/>
      <c r="I42" s="106">
        <v>175</v>
      </c>
      <c r="J42" s="107">
        <v>49</v>
      </c>
      <c r="K42" s="107">
        <v>47</v>
      </c>
      <c r="L42" s="107">
        <v>24</v>
      </c>
      <c r="M42" s="108">
        <v>23</v>
      </c>
    </row>
    <row r="43" spans="2:13" ht="27.75" customHeight="1" x14ac:dyDescent="0.15">
      <c r="B43" s="1236"/>
      <c r="C43" s="1237"/>
      <c r="D43" s="105"/>
      <c r="E43" s="1242" t="s">
        <v>32</v>
      </c>
      <c r="F43" s="1242"/>
      <c r="G43" s="1242"/>
      <c r="H43" s="1243"/>
      <c r="I43" s="106">
        <v>10575</v>
      </c>
      <c r="J43" s="107">
        <v>10394</v>
      </c>
      <c r="K43" s="107">
        <v>10178</v>
      </c>
      <c r="L43" s="107">
        <v>9745</v>
      </c>
      <c r="M43" s="108">
        <v>9293</v>
      </c>
    </row>
    <row r="44" spans="2:13" ht="27.75" customHeight="1" x14ac:dyDescent="0.15">
      <c r="B44" s="1236"/>
      <c r="C44" s="1237"/>
      <c r="D44" s="105"/>
      <c r="E44" s="1242" t="s">
        <v>33</v>
      </c>
      <c r="F44" s="1242"/>
      <c r="G44" s="1242"/>
      <c r="H44" s="1243"/>
      <c r="I44" s="106">
        <v>360</v>
      </c>
      <c r="J44" s="107">
        <v>335</v>
      </c>
      <c r="K44" s="107">
        <v>310</v>
      </c>
      <c r="L44" s="107">
        <v>285</v>
      </c>
      <c r="M44" s="108">
        <v>270</v>
      </c>
    </row>
    <row r="45" spans="2:13" ht="27.75" customHeight="1" x14ac:dyDescent="0.15">
      <c r="B45" s="1236"/>
      <c r="C45" s="1237"/>
      <c r="D45" s="105"/>
      <c r="E45" s="1242" t="s">
        <v>34</v>
      </c>
      <c r="F45" s="1242"/>
      <c r="G45" s="1242"/>
      <c r="H45" s="1243"/>
      <c r="I45" s="106">
        <v>4290</v>
      </c>
      <c r="J45" s="107">
        <v>4212</v>
      </c>
      <c r="K45" s="107">
        <v>4258</v>
      </c>
      <c r="L45" s="107">
        <v>4314</v>
      </c>
      <c r="M45" s="108">
        <v>4138</v>
      </c>
    </row>
    <row r="46" spans="2:13" ht="27.75" customHeight="1" x14ac:dyDescent="0.15">
      <c r="B46" s="1236"/>
      <c r="C46" s="1237"/>
      <c r="D46" s="109"/>
      <c r="E46" s="1242" t="s">
        <v>35</v>
      </c>
      <c r="F46" s="1242"/>
      <c r="G46" s="1242"/>
      <c r="H46" s="1243"/>
      <c r="I46" s="106" t="s">
        <v>518</v>
      </c>
      <c r="J46" s="107">
        <v>2</v>
      </c>
      <c r="K46" s="107">
        <v>1</v>
      </c>
      <c r="L46" s="107">
        <v>2</v>
      </c>
      <c r="M46" s="108">
        <v>1</v>
      </c>
    </row>
    <row r="47" spans="2:13" ht="27.75" customHeight="1" x14ac:dyDescent="0.15">
      <c r="B47" s="1236"/>
      <c r="C47" s="1237"/>
      <c r="D47" s="110"/>
      <c r="E47" s="1244" t="s">
        <v>36</v>
      </c>
      <c r="F47" s="1245"/>
      <c r="G47" s="1245"/>
      <c r="H47" s="1246"/>
      <c r="I47" s="106" t="s">
        <v>518</v>
      </c>
      <c r="J47" s="107" t="s">
        <v>518</v>
      </c>
      <c r="K47" s="107" t="s">
        <v>518</v>
      </c>
      <c r="L47" s="107" t="s">
        <v>518</v>
      </c>
      <c r="M47" s="108" t="s">
        <v>518</v>
      </c>
    </row>
    <row r="48" spans="2:13" ht="27.75" customHeight="1" x14ac:dyDescent="0.15">
      <c r="B48" s="1236"/>
      <c r="C48" s="1237"/>
      <c r="D48" s="105"/>
      <c r="E48" s="1242" t="s">
        <v>37</v>
      </c>
      <c r="F48" s="1242"/>
      <c r="G48" s="1242"/>
      <c r="H48" s="1243"/>
      <c r="I48" s="106" t="s">
        <v>518</v>
      </c>
      <c r="J48" s="107" t="s">
        <v>518</v>
      </c>
      <c r="K48" s="107" t="s">
        <v>518</v>
      </c>
      <c r="L48" s="107" t="s">
        <v>518</v>
      </c>
      <c r="M48" s="108" t="s">
        <v>518</v>
      </c>
    </row>
    <row r="49" spans="2:13" ht="27.75" customHeight="1" x14ac:dyDescent="0.15">
      <c r="B49" s="1238"/>
      <c r="C49" s="1239"/>
      <c r="D49" s="105"/>
      <c r="E49" s="1242" t="s">
        <v>38</v>
      </c>
      <c r="F49" s="1242"/>
      <c r="G49" s="1242"/>
      <c r="H49" s="1243"/>
      <c r="I49" s="106" t="s">
        <v>518</v>
      </c>
      <c r="J49" s="107" t="s">
        <v>518</v>
      </c>
      <c r="K49" s="107" t="s">
        <v>518</v>
      </c>
      <c r="L49" s="107" t="s">
        <v>518</v>
      </c>
      <c r="M49" s="108" t="s">
        <v>518</v>
      </c>
    </row>
    <row r="50" spans="2:13" ht="27.75" customHeight="1" x14ac:dyDescent="0.15">
      <c r="B50" s="1247" t="s">
        <v>39</v>
      </c>
      <c r="C50" s="1248"/>
      <c r="D50" s="111"/>
      <c r="E50" s="1242" t="s">
        <v>40</v>
      </c>
      <c r="F50" s="1242"/>
      <c r="G50" s="1242"/>
      <c r="H50" s="1243"/>
      <c r="I50" s="106">
        <v>8166</v>
      </c>
      <c r="J50" s="107">
        <v>7961</v>
      </c>
      <c r="K50" s="107">
        <v>7220</v>
      </c>
      <c r="L50" s="107">
        <v>6861</v>
      </c>
      <c r="M50" s="108">
        <v>6408</v>
      </c>
    </row>
    <row r="51" spans="2:13" ht="27.75" customHeight="1" x14ac:dyDescent="0.15">
      <c r="B51" s="1236"/>
      <c r="C51" s="1237"/>
      <c r="D51" s="105"/>
      <c r="E51" s="1242" t="s">
        <v>41</v>
      </c>
      <c r="F51" s="1242"/>
      <c r="G51" s="1242"/>
      <c r="H51" s="1243"/>
      <c r="I51" s="106">
        <v>1814</v>
      </c>
      <c r="J51" s="107">
        <v>1732</v>
      </c>
      <c r="K51" s="107">
        <v>1667</v>
      </c>
      <c r="L51" s="107">
        <v>1896</v>
      </c>
      <c r="M51" s="108">
        <v>1710</v>
      </c>
    </row>
    <row r="52" spans="2:13" ht="27.75" customHeight="1" x14ac:dyDescent="0.15">
      <c r="B52" s="1238"/>
      <c r="C52" s="1239"/>
      <c r="D52" s="105"/>
      <c r="E52" s="1242" t="s">
        <v>42</v>
      </c>
      <c r="F52" s="1242"/>
      <c r="G52" s="1242"/>
      <c r="H52" s="1243"/>
      <c r="I52" s="106">
        <v>28776</v>
      </c>
      <c r="J52" s="107">
        <v>28099</v>
      </c>
      <c r="K52" s="107">
        <v>28095</v>
      </c>
      <c r="L52" s="107">
        <v>27870</v>
      </c>
      <c r="M52" s="108">
        <v>28683</v>
      </c>
    </row>
    <row r="53" spans="2:13" ht="27.75" customHeight="1" thickBot="1" x14ac:dyDescent="0.2">
      <c r="B53" s="1249" t="s">
        <v>43</v>
      </c>
      <c r="C53" s="1250"/>
      <c r="D53" s="112"/>
      <c r="E53" s="1251" t="s">
        <v>44</v>
      </c>
      <c r="F53" s="1251"/>
      <c r="G53" s="1251"/>
      <c r="H53" s="1252"/>
      <c r="I53" s="113">
        <v>8288</v>
      </c>
      <c r="J53" s="114">
        <v>9014</v>
      </c>
      <c r="K53" s="114">
        <v>9977</v>
      </c>
      <c r="L53" s="114">
        <v>9481</v>
      </c>
      <c r="M53" s="115">
        <v>10005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jbPKmC2IDXI09ULPnC/XnXQaz0atBimgMcQsuFU5lcNGlDWCTHTm7+7NPFI2EvJ/lINQLFgZ+Z1KhKsSMT2Gw==" saltValue="TP4edcAvyX7YsCdsUpYk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51" zoomScale="70" zoomScaleNormal="70"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47</v>
      </c>
      <c r="D55" s="1261"/>
      <c r="E55" s="1262"/>
      <c r="F55" s="127">
        <v>2708</v>
      </c>
      <c r="G55" s="127">
        <v>2968</v>
      </c>
      <c r="H55" s="128">
        <v>1070</v>
      </c>
    </row>
    <row r="56" spans="2:8" ht="52.5" customHeight="1" x14ac:dyDescent="0.15">
      <c r="B56" s="129"/>
      <c r="C56" s="1263" t="s">
        <v>48</v>
      </c>
      <c r="D56" s="1263"/>
      <c r="E56" s="1264"/>
      <c r="F56" s="130">
        <v>1307</v>
      </c>
      <c r="G56" s="130">
        <v>988</v>
      </c>
      <c r="H56" s="131">
        <v>1744</v>
      </c>
    </row>
    <row r="57" spans="2:8" ht="53.25" customHeight="1" x14ac:dyDescent="0.15">
      <c r="B57" s="129"/>
      <c r="C57" s="1265" t="s">
        <v>49</v>
      </c>
      <c r="D57" s="1265"/>
      <c r="E57" s="1266"/>
      <c r="F57" s="132">
        <v>4381</v>
      </c>
      <c r="G57" s="132">
        <v>3963</v>
      </c>
      <c r="H57" s="133">
        <v>4356</v>
      </c>
    </row>
    <row r="58" spans="2:8" ht="45.75" customHeight="1" x14ac:dyDescent="0.15">
      <c r="B58" s="134"/>
      <c r="C58" s="1253" t="s">
        <v>602</v>
      </c>
      <c r="D58" s="1254"/>
      <c r="E58" s="1255"/>
      <c r="F58" s="135">
        <v>1663</v>
      </c>
      <c r="G58" s="135">
        <v>1583</v>
      </c>
      <c r="H58" s="136">
        <v>1521</v>
      </c>
    </row>
    <row r="59" spans="2:8" ht="45.75" customHeight="1" x14ac:dyDescent="0.15">
      <c r="B59" s="134"/>
      <c r="C59" s="1253" t="s">
        <v>611</v>
      </c>
      <c r="D59" s="1254"/>
      <c r="E59" s="1255"/>
      <c r="F59" s="135">
        <v>509</v>
      </c>
      <c r="G59" s="135">
        <v>422</v>
      </c>
      <c r="H59" s="136">
        <v>497</v>
      </c>
    </row>
    <row r="60" spans="2:8" ht="45.75" customHeight="1" x14ac:dyDescent="0.15">
      <c r="B60" s="134"/>
      <c r="C60" s="1253" t="s">
        <v>610</v>
      </c>
      <c r="D60" s="1254"/>
      <c r="E60" s="1255"/>
      <c r="F60" s="135">
        <v>253</v>
      </c>
      <c r="G60" s="135">
        <v>249</v>
      </c>
      <c r="H60" s="136">
        <v>448</v>
      </c>
    </row>
    <row r="61" spans="2:8" ht="45.75" customHeight="1" x14ac:dyDescent="0.15">
      <c r="B61" s="134"/>
      <c r="C61" s="1253" t="s">
        <v>603</v>
      </c>
      <c r="D61" s="1254"/>
      <c r="E61" s="1255"/>
      <c r="F61" s="135">
        <v>549</v>
      </c>
      <c r="G61" s="135">
        <v>487</v>
      </c>
      <c r="H61" s="136">
        <v>433</v>
      </c>
    </row>
    <row r="62" spans="2:8" ht="45.75" customHeight="1" thickBot="1" x14ac:dyDescent="0.2">
      <c r="B62" s="137"/>
      <c r="C62" s="1256" t="s">
        <v>609</v>
      </c>
      <c r="D62" s="1257"/>
      <c r="E62" s="1258"/>
      <c r="F62" s="138">
        <v>347</v>
      </c>
      <c r="G62" s="138">
        <v>280</v>
      </c>
      <c r="H62" s="139">
        <v>363</v>
      </c>
    </row>
    <row r="63" spans="2:8" ht="52.5" customHeight="1" thickBot="1" x14ac:dyDescent="0.2">
      <c r="B63" s="140"/>
      <c r="C63" s="1259" t="s">
        <v>50</v>
      </c>
      <c r="D63" s="1259"/>
      <c r="E63" s="1260"/>
      <c r="F63" s="141">
        <v>8397</v>
      </c>
      <c r="G63" s="141">
        <v>7919</v>
      </c>
      <c r="H63" s="142">
        <v>7171</v>
      </c>
    </row>
    <row r="64" spans="2:8" ht="15" customHeight="1" x14ac:dyDescent="0.15"/>
    <row r="65" ht="0" hidden="1" customHeight="1" x14ac:dyDescent="0.15"/>
    <row r="66" ht="0" hidden="1" customHeight="1" x14ac:dyDescent="0.15"/>
  </sheetData>
  <sheetProtection algorithmName="SHA-512" hashValue="O7elcr8ZslM9r3WX5vXf89UcXWtkaHs9jJMRDWJwRoQPiQoxBNfwyvG6tZHuhRpHy82Q5bWjpcpZ00W6y/D4Ug==" saltValue="foZjcAJtvDubZMKFlpGg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1"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617</v>
      </c>
      <c r="AO51" s="1305"/>
      <c r="AP51" s="1305"/>
      <c r="AQ51" s="1305"/>
      <c r="AR51" s="1305"/>
      <c r="AS51" s="1305"/>
      <c r="AT51" s="1305"/>
      <c r="AU51" s="1305"/>
      <c r="AV51" s="1305"/>
      <c r="AW51" s="1305"/>
      <c r="AX51" s="1305"/>
      <c r="AY51" s="1305"/>
      <c r="AZ51" s="1305"/>
      <c r="BA51" s="1305"/>
      <c r="BB51" s="1305" t="s">
        <v>618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89.4</v>
      </c>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53.6</v>
      </c>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620</v>
      </c>
      <c r="AO55" s="1301"/>
      <c r="AP55" s="1301"/>
      <c r="AQ55" s="1301"/>
      <c r="AR55" s="1301"/>
      <c r="AS55" s="1301"/>
      <c r="AT55" s="1301"/>
      <c r="AU55" s="1301"/>
      <c r="AV55" s="1301"/>
      <c r="AW55" s="1301"/>
      <c r="AX55" s="1301"/>
      <c r="AY55" s="1301"/>
      <c r="AZ55" s="1301"/>
      <c r="BA55" s="1301"/>
      <c r="BB55" s="1305" t="s">
        <v>618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54.6</v>
      </c>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58.3</v>
      </c>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621</v>
      </c>
    </row>
    <row r="64" spans="1:109" x14ac:dyDescent="0.15">
      <c r="B64" s="1276"/>
      <c r="G64" s="1283"/>
      <c r="I64" s="1317"/>
      <c r="J64" s="1317"/>
      <c r="K64" s="1317"/>
      <c r="L64" s="1317"/>
      <c r="M64" s="1317"/>
      <c r="N64" s="1318"/>
      <c r="AM64" s="1283"/>
      <c r="AN64" s="1283" t="s">
        <v>614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617</v>
      </c>
      <c r="AO73" s="1305"/>
      <c r="AP73" s="1305"/>
      <c r="AQ73" s="1305"/>
      <c r="AR73" s="1305"/>
      <c r="AS73" s="1305"/>
      <c r="AT73" s="1305"/>
      <c r="AU73" s="1305"/>
      <c r="AV73" s="1305"/>
      <c r="AW73" s="1305"/>
      <c r="AX73" s="1305"/>
      <c r="AY73" s="1305"/>
      <c r="AZ73" s="1305"/>
      <c r="BA73" s="1305"/>
      <c r="BB73" s="1305" t="s">
        <v>618</v>
      </c>
      <c r="BC73" s="1305"/>
      <c r="BD73" s="1305"/>
      <c r="BE73" s="1305"/>
      <c r="BF73" s="1305"/>
      <c r="BG73" s="1305"/>
      <c r="BH73" s="1305"/>
      <c r="BI73" s="1305"/>
      <c r="BJ73" s="1305"/>
      <c r="BK73" s="1305"/>
      <c r="BL73" s="1305"/>
      <c r="BM73" s="1305"/>
      <c r="BN73" s="1305"/>
      <c r="BO73" s="1305"/>
      <c r="BP73" s="1307">
        <v>69.7</v>
      </c>
      <c r="BQ73" s="1307"/>
      <c r="BR73" s="1307"/>
      <c r="BS73" s="1307"/>
      <c r="BT73" s="1307"/>
      <c r="BU73" s="1307"/>
      <c r="BV73" s="1307"/>
      <c r="BW73" s="1307"/>
      <c r="BX73" s="1307">
        <v>76.5</v>
      </c>
      <c r="BY73" s="1307"/>
      <c r="BZ73" s="1307"/>
      <c r="CA73" s="1307"/>
      <c r="CB73" s="1307"/>
      <c r="CC73" s="1307"/>
      <c r="CD73" s="1307"/>
      <c r="CE73" s="1307"/>
      <c r="CF73" s="1307">
        <v>89.4</v>
      </c>
      <c r="CG73" s="1307"/>
      <c r="CH73" s="1307"/>
      <c r="CI73" s="1307"/>
      <c r="CJ73" s="1307"/>
      <c r="CK73" s="1307"/>
      <c r="CL73" s="1307"/>
      <c r="CM73" s="1307"/>
      <c r="CN73" s="1307">
        <v>88.3</v>
      </c>
      <c r="CO73" s="1307"/>
      <c r="CP73" s="1307"/>
      <c r="CQ73" s="1307"/>
      <c r="CR73" s="1307"/>
      <c r="CS73" s="1307"/>
      <c r="CT73" s="1307"/>
      <c r="CU73" s="1307"/>
      <c r="CV73" s="1307">
        <v>94.3</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623</v>
      </c>
      <c r="BC75" s="1305"/>
      <c r="BD75" s="1305"/>
      <c r="BE75" s="1305"/>
      <c r="BF75" s="1305"/>
      <c r="BG75" s="1305"/>
      <c r="BH75" s="1305"/>
      <c r="BI75" s="1305"/>
      <c r="BJ75" s="1305"/>
      <c r="BK75" s="1305"/>
      <c r="BL75" s="1305"/>
      <c r="BM75" s="1305"/>
      <c r="BN75" s="1305"/>
      <c r="BO75" s="1305"/>
      <c r="BP75" s="1307">
        <v>12</v>
      </c>
      <c r="BQ75" s="1307"/>
      <c r="BR75" s="1307"/>
      <c r="BS75" s="1307"/>
      <c r="BT75" s="1307"/>
      <c r="BU75" s="1307"/>
      <c r="BV75" s="1307"/>
      <c r="BW75" s="1307"/>
      <c r="BX75" s="1307">
        <v>11.2</v>
      </c>
      <c r="BY75" s="1307"/>
      <c r="BZ75" s="1307"/>
      <c r="CA75" s="1307"/>
      <c r="CB75" s="1307"/>
      <c r="CC75" s="1307"/>
      <c r="CD75" s="1307"/>
      <c r="CE75" s="1307"/>
      <c r="CF75" s="1307">
        <v>11.3</v>
      </c>
      <c r="CG75" s="1307"/>
      <c r="CH75" s="1307"/>
      <c r="CI75" s="1307"/>
      <c r="CJ75" s="1307"/>
      <c r="CK75" s="1307"/>
      <c r="CL75" s="1307"/>
      <c r="CM75" s="1307"/>
      <c r="CN75" s="1307">
        <v>11.7</v>
      </c>
      <c r="CO75" s="1307"/>
      <c r="CP75" s="1307"/>
      <c r="CQ75" s="1307"/>
      <c r="CR75" s="1307"/>
      <c r="CS75" s="1307"/>
      <c r="CT75" s="1307"/>
      <c r="CU75" s="1307"/>
      <c r="CV75" s="1307">
        <v>12.3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620</v>
      </c>
      <c r="AO77" s="1301"/>
      <c r="AP77" s="1301"/>
      <c r="AQ77" s="1301"/>
      <c r="AR77" s="1301"/>
      <c r="AS77" s="1301"/>
      <c r="AT77" s="1301"/>
      <c r="AU77" s="1301"/>
      <c r="AV77" s="1301"/>
      <c r="AW77" s="1301"/>
      <c r="AX77" s="1301"/>
      <c r="AY77" s="1301"/>
      <c r="AZ77" s="1301"/>
      <c r="BA77" s="1301"/>
      <c r="BB77" s="1305" t="s">
        <v>618</v>
      </c>
      <c r="BC77" s="1305"/>
      <c r="BD77" s="1305"/>
      <c r="BE77" s="1305"/>
      <c r="BF77" s="1305"/>
      <c r="BG77" s="1305"/>
      <c r="BH77" s="1305"/>
      <c r="BI77" s="1305"/>
      <c r="BJ77" s="1305"/>
      <c r="BK77" s="1305"/>
      <c r="BL77" s="1305"/>
      <c r="BM77" s="1305"/>
      <c r="BN77" s="1305"/>
      <c r="BO77" s="1305"/>
      <c r="BP77" s="1307">
        <v>48.6</v>
      </c>
      <c r="BQ77" s="1307"/>
      <c r="BR77" s="1307"/>
      <c r="BS77" s="1307"/>
      <c r="BT77" s="1307"/>
      <c r="BU77" s="1307"/>
      <c r="BV77" s="1307"/>
      <c r="BW77" s="1307"/>
      <c r="BX77" s="1307">
        <v>32.799999999999997</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623</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9.5</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A6/R21VETi1VtW2OiR5DqN57jwOQ2PH6CYblDz1GeigUvHGAQmohyrcx8G++RyRGi4r0FNaiLeWfLMxix8ItA==" saltValue="mOzxTOfTJPLz2zWVrSxe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55"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SSxGhhyFOMe6FK316cppPjxtO6GkmvBfPeBH63i3s2TbRzqyfySz/mootOZmAuhkSjTwdnn5rEHKxhrsU81A==" saltValue="rIYnJHvAakOLKnnhsJzL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6"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S118wQFtFtDyB0YWXizPZXIXEOujAx7XbUzXmzocW1+zV6Pgy+46ZAhB3i+TtFek683HjivGbl7bdLS0S9Jkg==" saltValue="7VmrzKc9R3ep2BhuwZNd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163785</v>
      </c>
      <c r="E3" s="161"/>
      <c r="F3" s="162">
        <v>83623</v>
      </c>
      <c r="G3" s="163"/>
      <c r="H3" s="164"/>
    </row>
    <row r="4" spans="1:8" x14ac:dyDescent="0.15">
      <c r="A4" s="165"/>
      <c r="B4" s="166"/>
      <c r="C4" s="167"/>
      <c r="D4" s="168">
        <v>92113</v>
      </c>
      <c r="E4" s="169"/>
      <c r="F4" s="170">
        <v>48787</v>
      </c>
      <c r="G4" s="171"/>
      <c r="H4" s="172"/>
    </row>
    <row r="5" spans="1:8" x14ac:dyDescent="0.15">
      <c r="A5" s="153" t="s">
        <v>552</v>
      </c>
      <c r="B5" s="158"/>
      <c r="C5" s="159"/>
      <c r="D5" s="160">
        <v>141569</v>
      </c>
      <c r="E5" s="161"/>
      <c r="F5" s="162">
        <v>87974</v>
      </c>
      <c r="G5" s="163"/>
      <c r="H5" s="164"/>
    </row>
    <row r="6" spans="1:8" x14ac:dyDescent="0.15">
      <c r="A6" s="165"/>
      <c r="B6" s="166"/>
      <c r="C6" s="167"/>
      <c r="D6" s="168">
        <v>65523</v>
      </c>
      <c r="E6" s="169"/>
      <c r="F6" s="170">
        <v>48183</v>
      </c>
      <c r="G6" s="171"/>
      <c r="H6" s="172"/>
    </row>
    <row r="7" spans="1:8" x14ac:dyDescent="0.15">
      <c r="A7" s="153" t="s">
        <v>553</v>
      </c>
      <c r="B7" s="158"/>
      <c r="C7" s="159"/>
      <c r="D7" s="160">
        <v>167162</v>
      </c>
      <c r="E7" s="161"/>
      <c r="F7" s="162">
        <v>83280</v>
      </c>
      <c r="G7" s="163"/>
      <c r="H7" s="164"/>
    </row>
    <row r="8" spans="1:8" x14ac:dyDescent="0.15">
      <c r="A8" s="165"/>
      <c r="B8" s="166"/>
      <c r="C8" s="167"/>
      <c r="D8" s="168">
        <v>78280</v>
      </c>
      <c r="E8" s="169"/>
      <c r="F8" s="170">
        <v>43123</v>
      </c>
      <c r="G8" s="171"/>
      <c r="H8" s="172"/>
    </row>
    <row r="9" spans="1:8" x14ac:dyDescent="0.15">
      <c r="A9" s="153" t="s">
        <v>554</v>
      </c>
      <c r="B9" s="158"/>
      <c r="C9" s="159"/>
      <c r="D9" s="160">
        <v>115626</v>
      </c>
      <c r="E9" s="161"/>
      <c r="F9" s="162">
        <v>88968</v>
      </c>
      <c r="G9" s="163"/>
      <c r="H9" s="164"/>
    </row>
    <row r="10" spans="1:8" x14ac:dyDescent="0.15">
      <c r="A10" s="165"/>
      <c r="B10" s="166"/>
      <c r="C10" s="167"/>
      <c r="D10" s="168">
        <v>62383</v>
      </c>
      <c r="E10" s="169"/>
      <c r="F10" s="170">
        <v>45482</v>
      </c>
      <c r="G10" s="171"/>
      <c r="H10" s="172"/>
    </row>
    <row r="11" spans="1:8" x14ac:dyDescent="0.15">
      <c r="A11" s="153" t="s">
        <v>555</v>
      </c>
      <c r="B11" s="158"/>
      <c r="C11" s="159"/>
      <c r="D11" s="160">
        <v>124859</v>
      </c>
      <c r="E11" s="161"/>
      <c r="F11" s="162">
        <v>85173</v>
      </c>
      <c r="G11" s="163"/>
      <c r="H11" s="164"/>
    </row>
    <row r="12" spans="1:8" x14ac:dyDescent="0.15">
      <c r="A12" s="165"/>
      <c r="B12" s="166"/>
      <c r="C12" s="173"/>
      <c r="D12" s="168">
        <v>69257</v>
      </c>
      <c r="E12" s="169"/>
      <c r="F12" s="170">
        <v>43913</v>
      </c>
      <c r="G12" s="171"/>
      <c r="H12" s="172"/>
    </row>
    <row r="13" spans="1:8" x14ac:dyDescent="0.15">
      <c r="A13" s="153"/>
      <c r="B13" s="158"/>
      <c r="C13" s="174"/>
      <c r="D13" s="175">
        <v>142600</v>
      </c>
      <c r="E13" s="176"/>
      <c r="F13" s="177">
        <v>85804</v>
      </c>
      <c r="G13" s="178"/>
      <c r="H13" s="164"/>
    </row>
    <row r="14" spans="1:8" x14ac:dyDescent="0.15">
      <c r="A14" s="165"/>
      <c r="B14" s="166"/>
      <c r="C14" s="167"/>
      <c r="D14" s="168">
        <v>73511</v>
      </c>
      <c r="E14" s="169"/>
      <c r="F14" s="170">
        <v>45898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3.4</v>
      </c>
      <c r="C19" s="179">
        <f>ROUND(VALUE(SUBSTITUTE(実質収支比率等に係る経年分析!G$48,"▲","-")),2)</f>
        <v>3.92</v>
      </c>
      <c r="D19" s="179">
        <f>ROUND(VALUE(SUBSTITUTE(実質収支比率等に係る経年分析!H$48,"▲","-")),2)</f>
        <v>4.2300000000000004</v>
      </c>
      <c r="E19" s="179">
        <f>ROUND(VALUE(SUBSTITUTE(実質収支比率等に係る経年分析!I$48,"▲","-")),2)</f>
        <v>2.99</v>
      </c>
      <c r="F19" s="179">
        <f>ROUND(VALUE(SUBSTITUTE(実質収支比率等に係る経年分析!J$48,"▲","-")),2)</f>
        <v>5.3</v>
      </c>
    </row>
    <row r="20" spans="1:11" x14ac:dyDescent="0.15">
      <c r="A20" s="179" t="s">
        <v>54</v>
      </c>
      <c r="B20" s="179">
        <f>ROUND(VALUE(SUBSTITUTE(実質収支比率等に係る経年分析!F$47,"▲","-")),2)</f>
        <v>17.329999999999998</v>
      </c>
      <c r="C20" s="179">
        <f>ROUND(VALUE(SUBSTITUTE(実質収支比率等に係る経年分析!G$47,"▲","-")),2)</f>
        <v>18.489999999999998</v>
      </c>
      <c r="D20" s="179">
        <f>ROUND(VALUE(SUBSTITUTE(実質収支比率等に係る経年分析!H$47,"▲","-")),2)</f>
        <v>19.18</v>
      </c>
      <c r="E20" s="179">
        <f>ROUND(VALUE(SUBSTITUTE(実質収支比率等に係る経年分析!I$47,"▲","-")),2)</f>
        <v>21.57</v>
      </c>
      <c r="F20" s="179">
        <f>ROUND(VALUE(SUBSTITUTE(実質収支比率等に係る経年分析!J$47,"▲","-")),2)</f>
        <v>7.84</v>
      </c>
    </row>
    <row r="21" spans="1:11" x14ac:dyDescent="0.15">
      <c r="A21" s="179" t="s">
        <v>55</v>
      </c>
      <c r="B21" s="179">
        <f>IF(ISNUMBER(VALUE(SUBSTITUTE(実質収支比率等に係る経年分析!F$49,"▲","-"))),ROUND(VALUE(SUBSTITUTE(実質収支比率等に係る経年分析!F$49,"▲","-")),2),NA())</f>
        <v>1.27</v>
      </c>
      <c r="C21" s="179">
        <f>IF(ISNUMBER(VALUE(SUBSTITUTE(実質収支比率等に係る経年分析!G$49,"▲","-"))),ROUND(VALUE(SUBSTITUTE(実質収支比率等に係る経年分析!G$49,"▲","-")),2),NA())</f>
        <v>1.47</v>
      </c>
      <c r="D21" s="179">
        <f>IF(ISNUMBER(VALUE(SUBSTITUTE(実質収支比率等に係る経年分析!H$49,"▲","-"))),ROUND(VALUE(SUBSTITUTE(実質収支比率等に係る経年分析!H$49,"▲","-")),2),NA())</f>
        <v>-0.24</v>
      </c>
      <c r="E21" s="179">
        <f>IF(ISNUMBER(VALUE(SUBSTITUTE(実質収支比率等に係る経年分析!I$49,"▲","-"))),ROUND(VALUE(SUBSTITUTE(実質収支比率等に係る経年分析!I$49,"▲","-")),2),NA())</f>
        <v>0.54</v>
      </c>
      <c r="F21" s="179">
        <f>IF(ISNUMBER(VALUE(SUBSTITUTE(実質収支比率等に係る経年分析!J$49,"▲","-"))),ROUND(VALUE(SUBSTITUTE(実質収支比率等に係る経年分析!J$49,"▲","-")),2),NA())</f>
        <v>-11.61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高梁市養護老人ホーム特別会計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高梁市地域開発事業特別会計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0.21</v>
      </c>
    </row>
    <row r="31" spans="1:11" x14ac:dyDescent="0.15">
      <c r="A31" s="180" t="str">
        <f>IF(連結実質赤字比率に係る赤字・黒字の構成分析!C$39="",NA(),連結実質赤字比率に係る赤字・黒字の構成分析!C$39)</f>
        <v>高梁市介護保険特別会計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0.28000000000000003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0.32</v>
      </c>
    </row>
    <row r="32" spans="1:11" x14ac:dyDescent="0.15">
      <c r="A32" s="180" t="str">
        <f>IF(連結実質赤字比率に係る赤字・黒字の構成分析!C$38="",NA(),連結実質赤字比率に係る赤字・黒字の構成分析!C$38)</f>
        <v>高梁市国民健康保険特別会計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15">
      <c r="A33" s="180" t="str">
        <f>IF(連結実質赤字比率に係る赤字・黒字の構成分析!C$37="",NA(),連結実質赤字比率に係る赤字・黒字の構成分析!C$37)</f>
        <v>高梁市水道事業特別会計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5.79</v>
      </c>
    </row>
    <row r="35" spans="1:16" x14ac:dyDescent="0.15">
      <c r="A35" s="180" t="str">
        <f>IF(連結実質赤字比率に係る赤字・黒字の構成分析!C$35="",NA(),連結実質赤字比率に係る赤字・黒字の構成分析!C$35)</f>
        <v>高梁市国民健康保険成羽病院事業会計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10.18</v>
      </c>
    </row>
    <row r="36" spans="1:16" x14ac:dyDescent="0.15">
      <c r="A36" s="180" t="str">
        <f>IF(連結実質赤字比率に係る赤字・黒字の構成分析!C$34="",NA(),連結実質赤字比率に係る赤字・黒字の構成分析!C$34)</f>
        <v>高梁市住宅新築資金等貸付事業特別会計</v>
      </c>
      <c r="B36" s="180">
        <f>IF(ROUND(VALUE(SUBSTITUTE(連結実質赤字比率に係る赤字・黒字の構成分析!F$34,"▲", "-")), 2) &lt; 0, ABS(ROUND(VALUE(SUBSTITUTE(連結実質赤字比率に係る赤字・黒字の構成分析!F$34,"▲", "-")), 2)), NA())</f>
        <v>0.49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0.49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0.51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0.52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0.51</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3407</v>
      </c>
      <c r="E42" s="181"/>
      <c r="F42" s="181"/>
      <c r="G42" s="181">
        <f>'実質公債費比率（分子）の構造'!L$52</f>
        <v>3340</v>
      </c>
      <c r="H42" s="181"/>
      <c r="I42" s="181"/>
      <c r="J42" s="181">
        <f>'実質公債費比率（分子）の構造'!M$52</f>
        <v>3186</v>
      </c>
      <c r="K42" s="181"/>
      <c r="L42" s="181"/>
      <c r="M42" s="181">
        <f>'実質公債費比率（分子）の構造'!N$52</f>
        <v>3251</v>
      </c>
      <c r="N42" s="181"/>
      <c r="O42" s="181"/>
      <c r="P42" s="181">
        <f>'実質公債費比率（分子）の構造'!O$52</f>
        <v>3243</v>
      </c>
    </row>
    <row r="43" spans="1:16" x14ac:dyDescent="0.15">
      <c r="A43" s="181" t="s">
        <v>63</v>
      </c>
      <c r="B43" s="181">
        <f>'実質公債費比率（分子）の構造'!K$51</f>
        <v>4</v>
      </c>
      <c r="C43" s="181"/>
      <c r="D43" s="181"/>
      <c r="E43" s="181">
        <f>'実質公債費比率（分子）の構造'!L$51</f>
        <v>4</v>
      </c>
      <c r="F43" s="181"/>
      <c r="G43" s="181"/>
      <c r="H43" s="181">
        <f>'実質公債費比率（分子）の構造'!M$51</f>
        <v>1</v>
      </c>
      <c r="I43" s="181"/>
      <c r="J43" s="181"/>
      <c r="K43" s="181">
        <f>'実質公債費比率（分子）の構造'!N$51</f>
        <v>0</v>
      </c>
      <c r="L43" s="181"/>
      <c r="M43" s="181"/>
      <c r="N43" s="181">
        <f>'実質公債費比率（分子）の構造'!O$51</f>
        <v>2</v>
      </c>
      <c r="O43" s="181"/>
      <c r="P43" s="181"/>
    </row>
    <row r="44" spans="1:16" x14ac:dyDescent="0.15">
      <c r="A44" s="181" t="s">
        <v>64</v>
      </c>
      <c r="B44" s="181">
        <f>'実質公債費比率（分子）の構造'!K$50</f>
        <v>63</v>
      </c>
      <c r="C44" s="181"/>
      <c r="D44" s="181"/>
      <c r="E44" s="181">
        <f>'実質公債費比率（分子）の構造'!L$50</f>
        <v>36</v>
      </c>
      <c r="F44" s="181"/>
      <c r="G44" s="181"/>
      <c r="H44" s="181">
        <f>'実質公債費比率（分子）の構造'!M$50</f>
        <v>56</v>
      </c>
      <c r="I44" s="181"/>
      <c r="J44" s="181"/>
      <c r="K44" s="181">
        <f>'実質公債費比率（分子）の構造'!N$50</f>
        <v>13</v>
      </c>
      <c r="L44" s="181"/>
      <c r="M44" s="181"/>
      <c r="N44" s="181">
        <f>'実質公債費比率（分子）の構造'!O$50</f>
        <v>14</v>
      </c>
      <c r="O44" s="181"/>
      <c r="P44" s="181"/>
    </row>
    <row r="45" spans="1:16" x14ac:dyDescent="0.15">
      <c r="A45" s="181" t="s">
        <v>65</v>
      </c>
      <c r="B45" s="181">
        <f>'実質公債費比率（分子）の構造'!K$49</f>
        <v>60</v>
      </c>
      <c r="C45" s="181"/>
      <c r="D45" s="181"/>
      <c r="E45" s="181">
        <f>'実質公債費比率（分子）の構造'!L$49</f>
        <v>31</v>
      </c>
      <c r="F45" s="181"/>
      <c r="G45" s="181"/>
      <c r="H45" s="181">
        <f>'実質公債費比率（分子）の構造'!M$49</f>
        <v>31</v>
      </c>
      <c r="I45" s="181"/>
      <c r="J45" s="181"/>
      <c r="K45" s="181">
        <f>'実質公債費比率（分子）の構造'!N$49</f>
        <v>31</v>
      </c>
      <c r="L45" s="181"/>
      <c r="M45" s="181"/>
      <c r="N45" s="181">
        <f>'実質公債費比率（分子）の構造'!O$49</f>
        <v>21</v>
      </c>
      <c r="O45" s="181"/>
      <c r="P45" s="181"/>
    </row>
    <row r="46" spans="1:16" x14ac:dyDescent="0.15">
      <c r="A46" s="181" t="s">
        <v>66</v>
      </c>
      <c r="B46" s="181">
        <f>'実質公債費比率（分子）の構造'!K$48</f>
        <v>1048</v>
      </c>
      <c r="C46" s="181"/>
      <c r="D46" s="181"/>
      <c r="E46" s="181">
        <f>'実質公債費比率（分子）の構造'!L$48</f>
        <v>968</v>
      </c>
      <c r="F46" s="181"/>
      <c r="G46" s="181"/>
      <c r="H46" s="181">
        <f>'実質公債費比率（分子）の構造'!M$48</f>
        <v>941</v>
      </c>
      <c r="I46" s="181"/>
      <c r="J46" s="181"/>
      <c r="K46" s="181">
        <f>'実質公債費比率（分子）の構造'!N$48</f>
        <v>899</v>
      </c>
      <c r="L46" s="181"/>
      <c r="M46" s="181"/>
      <c r="N46" s="181">
        <f>'実質公債費比率（分子）の構造'!O$48</f>
        <v>869</v>
      </c>
      <c r="O46" s="181"/>
      <c r="P46" s="181"/>
    </row>
    <row r="47" spans="1:16" x14ac:dyDescent="0.15">
      <c r="A47" s="181" t="s">
        <v>67</v>
      </c>
      <c r="B47" s="181">
        <f>'実質公債費比率（分子）の構造'!K$47</f>
        <v>1</v>
      </c>
      <c r="C47" s="181"/>
      <c r="D47" s="181"/>
      <c r="E47" s="181">
        <f>'実質公債費比率（分子）の構造'!L$47</f>
        <v>1</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3541</v>
      </c>
      <c r="C49" s="181"/>
      <c r="D49" s="181"/>
      <c r="E49" s="181">
        <f>'実質公債費比率（分子）の構造'!L$45</f>
        <v>3561</v>
      </c>
      <c r="F49" s="181"/>
      <c r="G49" s="181"/>
      <c r="H49" s="181">
        <f>'実質公債費比率（分子）の構造'!M$45</f>
        <v>3517</v>
      </c>
      <c r="I49" s="181"/>
      <c r="J49" s="181"/>
      <c r="K49" s="181">
        <f>'実質公債費比率（分子）の構造'!N$45</f>
        <v>3640</v>
      </c>
      <c r="L49" s="181"/>
      <c r="M49" s="181"/>
      <c r="N49" s="181">
        <f>'実質公債費比率（分子）の構造'!O$45</f>
        <v>3664</v>
      </c>
      <c r="O49" s="181"/>
      <c r="P49" s="181"/>
    </row>
    <row r="50" spans="1:16" x14ac:dyDescent="0.15">
      <c r="A50" s="181" t="s">
        <v>70</v>
      </c>
      <c r="B50" s="181" t="e">
        <f>NA()</f>
        <v>#N/A</v>
      </c>
      <c r="C50" s="181">
        <f>IF(ISNUMBER('実質公債費比率（分子）の構造'!K$53),'実質公債費比率（分子）の構造'!K$53,NA())</f>
        <v>1310</v>
      </c>
      <c r="D50" s="181" t="e">
        <f>NA()</f>
        <v>#N/A</v>
      </c>
      <c r="E50" s="181" t="e">
        <f>NA()</f>
        <v>#N/A</v>
      </c>
      <c r="F50" s="181">
        <f>IF(ISNUMBER('実質公債費比率（分子）の構造'!L$53),'実質公債費比率（分子）の構造'!L$53,NA())</f>
        <v>1261</v>
      </c>
      <c r="G50" s="181" t="e">
        <f>NA()</f>
        <v>#N/A</v>
      </c>
      <c r="H50" s="181" t="e">
        <f>NA()</f>
        <v>#N/A</v>
      </c>
      <c r="I50" s="181">
        <f>IF(ISNUMBER('実質公債費比率（分子）の構造'!M$53),'実質公債費比率（分子）の構造'!M$53,NA())</f>
        <v>1360</v>
      </c>
      <c r="J50" s="181" t="e">
        <f>NA()</f>
        <v>#N/A</v>
      </c>
      <c r="K50" s="181" t="e">
        <f>NA()</f>
        <v>#N/A</v>
      </c>
      <c r="L50" s="181">
        <f>IF(ISNUMBER('実質公債費比率（分子）の構造'!N$53),'実質公債費比率（分子）の構造'!N$53,NA())</f>
        <v>1332</v>
      </c>
      <c r="M50" s="181" t="e">
        <f>NA()</f>
        <v>#N/A</v>
      </c>
      <c r="N50" s="181" t="e">
        <f>NA()</f>
        <v>#N/A</v>
      </c>
      <c r="O50" s="181">
        <f>IF(ISNUMBER('実質公債費比率（分子）の構造'!O$53),'実質公債費比率（分子）の構造'!O$53,NA())</f>
        <v>1327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28776</v>
      </c>
      <c r="E56" s="180"/>
      <c r="F56" s="180"/>
      <c r="G56" s="180">
        <f>'将来負担比率（分子）の構造'!J$52</f>
        <v>28099</v>
      </c>
      <c r="H56" s="180"/>
      <c r="I56" s="180"/>
      <c r="J56" s="180">
        <f>'将来負担比率（分子）の構造'!K$52</f>
        <v>28095</v>
      </c>
      <c r="K56" s="180"/>
      <c r="L56" s="180"/>
      <c r="M56" s="180">
        <f>'将来負担比率（分子）の構造'!L$52</f>
        <v>27870</v>
      </c>
      <c r="N56" s="180"/>
      <c r="O56" s="180"/>
      <c r="P56" s="180">
        <f>'将来負担比率（分子）の構造'!M$52</f>
        <v>28683</v>
      </c>
    </row>
    <row r="57" spans="1:16" x14ac:dyDescent="0.15">
      <c r="A57" s="180" t="s">
        <v>41</v>
      </c>
      <c r="B57" s="180"/>
      <c r="C57" s="180"/>
      <c r="D57" s="180">
        <f>'将来負担比率（分子）の構造'!I$51</f>
        <v>1814</v>
      </c>
      <c r="E57" s="180"/>
      <c r="F57" s="180"/>
      <c r="G57" s="180">
        <f>'将来負担比率（分子）の構造'!J$51</f>
        <v>1732</v>
      </c>
      <c r="H57" s="180"/>
      <c r="I57" s="180"/>
      <c r="J57" s="180">
        <f>'将来負担比率（分子）の構造'!K$51</f>
        <v>1667</v>
      </c>
      <c r="K57" s="180"/>
      <c r="L57" s="180"/>
      <c r="M57" s="180">
        <f>'将来負担比率（分子）の構造'!L$51</f>
        <v>1896</v>
      </c>
      <c r="N57" s="180"/>
      <c r="O57" s="180"/>
      <c r="P57" s="180">
        <f>'将来負担比率（分子）の構造'!M$51</f>
        <v>1710</v>
      </c>
    </row>
    <row r="58" spans="1:16" x14ac:dyDescent="0.15">
      <c r="A58" s="180" t="s">
        <v>40</v>
      </c>
      <c r="B58" s="180"/>
      <c r="C58" s="180"/>
      <c r="D58" s="180">
        <f>'将来負担比率（分子）の構造'!I$50</f>
        <v>8166</v>
      </c>
      <c r="E58" s="180"/>
      <c r="F58" s="180"/>
      <c r="G58" s="180">
        <f>'将来負担比率（分子）の構造'!J$50</f>
        <v>7961</v>
      </c>
      <c r="H58" s="180"/>
      <c r="I58" s="180"/>
      <c r="J58" s="180">
        <f>'将来負担比率（分子）の構造'!K$50</f>
        <v>7220</v>
      </c>
      <c r="K58" s="180"/>
      <c r="L58" s="180"/>
      <c r="M58" s="180">
        <f>'将来負担比率（分子）の構造'!L$50</f>
        <v>6861</v>
      </c>
      <c r="N58" s="180"/>
      <c r="O58" s="180"/>
      <c r="P58" s="180">
        <f>'将来負担比率（分子）の構造'!M$50</f>
        <v>6408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2</v>
      </c>
      <c r="F61" s="180"/>
      <c r="G61" s="180"/>
      <c r="H61" s="180">
        <f>'将来負担比率（分子）の構造'!K$46</f>
        <v>1</v>
      </c>
      <c r="I61" s="180"/>
      <c r="J61" s="180"/>
      <c r="K61" s="180">
        <f>'将来負担比率（分子）の構造'!L$46</f>
        <v>2</v>
      </c>
      <c r="L61" s="180"/>
      <c r="M61" s="180"/>
      <c r="N61" s="180">
        <f>'将来負担比率（分子）の構造'!M$46</f>
        <v>1</v>
      </c>
      <c r="O61" s="180"/>
      <c r="P61" s="180"/>
    </row>
    <row r="62" spans="1:16" x14ac:dyDescent="0.15">
      <c r="A62" s="180" t="s">
        <v>34</v>
      </c>
      <c r="B62" s="180">
        <f>'将来負担比率（分子）の構造'!I$45</f>
        <v>4290</v>
      </c>
      <c r="C62" s="180"/>
      <c r="D62" s="180"/>
      <c r="E62" s="180">
        <f>'将来負担比率（分子）の構造'!J$45</f>
        <v>4212</v>
      </c>
      <c r="F62" s="180"/>
      <c r="G62" s="180"/>
      <c r="H62" s="180">
        <f>'将来負担比率（分子）の構造'!K$45</f>
        <v>4258</v>
      </c>
      <c r="I62" s="180"/>
      <c r="J62" s="180"/>
      <c r="K62" s="180">
        <f>'将来負担比率（分子）の構造'!L$45</f>
        <v>4314</v>
      </c>
      <c r="L62" s="180"/>
      <c r="M62" s="180"/>
      <c r="N62" s="180">
        <f>'将来負担比率（分子）の構造'!M$45</f>
        <v>4138</v>
      </c>
      <c r="O62" s="180"/>
      <c r="P62" s="180"/>
    </row>
    <row r="63" spans="1:16" x14ac:dyDescent="0.15">
      <c r="A63" s="180" t="s">
        <v>33</v>
      </c>
      <c r="B63" s="180">
        <f>'将来負担比率（分子）の構造'!I$44</f>
        <v>360</v>
      </c>
      <c r="C63" s="180"/>
      <c r="D63" s="180"/>
      <c r="E63" s="180">
        <f>'将来負担比率（分子）の構造'!J$44</f>
        <v>335</v>
      </c>
      <c r="F63" s="180"/>
      <c r="G63" s="180"/>
      <c r="H63" s="180">
        <f>'将来負担比率（分子）の構造'!K$44</f>
        <v>310</v>
      </c>
      <c r="I63" s="180"/>
      <c r="J63" s="180"/>
      <c r="K63" s="180">
        <f>'将来負担比率（分子）の構造'!L$44</f>
        <v>285</v>
      </c>
      <c r="L63" s="180"/>
      <c r="M63" s="180"/>
      <c r="N63" s="180">
        <f>'将来負担比率（分子）の構造'!M$44</f>
        <v>270</v>
      </c>
      <c r="O63" s="180"/>
      <c r="P63" s="180"/>
    </row>
    <row r="64" spans="1:16" x14ac:dyDescent="0.15">
      <c r="A64" s="180" t="s">
        <v>32</v>
      </c>
      <c r="B64" s="180">
        <f>'将来負担比率（分子）の構造'!I$43</f>
        <v>10575</v>
      </c>
      <c r="C64" s="180"/>
      <c r="D64" s="180"/>
      <c r="E64" s="180">
        <f>'将来負担比率（分子）の構造'!J$43</f>
        <v>10394</v>
      </c>
      <c r="F64" s="180"/>
      <c r="G64" s="180"/>
      <c r="H64" s="180">
        <f>'将来負担比率（分子）の構造'!K$43</f>
        <v>10178</v>
      </c>
      <c r="I64" s="180"/>
      <c r="J64" s="180"/>
      <c r="K64" s="180">
        <f>'将来負担比率（分子）の構造'!L$43</f>
        <v>9745</v>
      </c>
      <c r="L64" s="180"/>
      <c r="M64" s="180"/>
      <c r="N64" s="180">
        <f>'将来負担比率（分子）の構造'!M$43</f>
        <v>9293</v>
      </c>
      <c r="O64" s="180"/>
      <c r="P64" s="180"/>
    </row>
    <row r="65" spans="1:16" x14ac:dyDescent="0.15">
      <c r="A65" s="180" t="s">
        <v>31</v>
      </c>
      <c r="B65" s="180">
        <f>'将来負担比率（分子）の構造'!I$42</f>
        <v>175</v>
      </c>
      <c r="C65" s="180"/>
      <c r="D65" s="180"/>
      <c r="E65" s="180">
        <f>'将来負担比率（分子）の構造'!J$42</f>
        <v>49</v>
      </c>
      <c r="F65" s="180"/>
      <c r="G65" s="180"/>
      <c r="H65" s="180">
        <f>'将来負担比率（分子）の構造'!K$42</f>
        <v>47</v>
      </c>
      <c r="I65" s="180"/>
      <c r="J65" s="180"/>
      <c r="K65" s="180">
        <f>'将来負担比率（分子）の構造'!L$42</f>
        <v>24</v>
      </c>
      <c r="L65" s="180"/>
      <c r="M65" s="180"/>
      <c r="N65" s="180">
        <f>'将来負担比率（分子）の構造'!M$42</f>
        <v>23</v>
      </c>
      <c r="O65" s="180"/>
      <c r="P65" s="180"/>
    </row>
    <row r="66" spans="1:16" x14ac:dyDescent="0.15">
      <c r="A66" s="180" t="s">
        <v>30</v>
      </c>
      <c r="B66" s="180">
        <f>'将来負担比率（分子）の構造'!I$41</f>
        <v>31644</v>
      </c>
      <c r="C66" s="180"/>
      <c r="D66" s="180"/>
      <c r="E66" s="180">
        <f>'将来負担比率（分子）の構造'!J$41</f>
        <v>31814</v>
      </c>
      <c r="F66" s="180"/>
      <c r="G66" s="180"/>
      <c r="H66" s="180">
        <f>'将来負担比率（分子）の構造'!K$41</f>
        <v>32165</v>
      </c>
      <c r="I66" s="180"/>
      <c r="J66" s="180"/>
      <c r="K66" s="180">
        <f>'将来負担比率（分子）の構造'!L$41</f>
        <v>31737</v>
      </c>
      <c r="L66" s="180"/>
      <c r="M66" s="180"/>
      <c r="N66" s="180">
        <f>'将来負担比率（分子）の構造'!M$41</f>
        <v>33082</v>
      </c>
      <c r="O66" s="180"/>
      <c r="P66" s="180"/>
    </row>
    <row r="67" spans="1:16" x14ac:dyDescent="0.15">
      <c r="A67" s="180" t="s">
        <v>74</v>
      </c>
      <c r="B67" s="180" t="e">
        <f>NA()</f>
        <v>#N/A</v>
      </c>
      <c r="C67" s="180">
        <f>IF(ISNUMBER('将来負担比率（分子）の構造'!I$53), IF('将来負担比率（分子）の構造'!I$53 &lt; 0, 0, '将来負担比率（分子）の構造'!I$53), NA())</f>
        <v>8288</v>
      </c>
      <c r="D67" s="180" t="e">
        <f>NA()</f>
        <v>#N/A</v>
      </c>
      <c r="E67" s="180" t="e">
        <f>NA()</f>
        <v>#N/A</v>
      </c>
      <c r="F67" s="180">
        <f>IF(ISNUMBER('将来負担比率（分子）の構造'!J$53), IF('将来負担比率（分子）の構造'!J$53 &lt; 0, 0, '将来負担比率（分子）の構造'!J$53), NA())</f>
        <v>9014</v>
      </c>
      <c r="G67" s="180" t="e">
        <f>NA()</f>
        <v>#N/A</v>
      </c>
      <c r="H67" s="180" t="e">
        <f>NA()</f>
        <v>#N/A</v>
      </c>
      <c r="I67" s="180">
        <f>IF(ISNUMBER('将来負担比率（分子）の構造'!K$53), IF('将来負担比率（分子）の構造'!K$53 &lt; 0, 0, '将来負担比率（分子）の構造'!K$53), NA())</f>
        <v>9977</v>
      </c>
      <c r="J67" s="180" t="e">
        <f>NA()</f>
        <v>#N/A</v>
      </c>
      <c r="K67" s="180" t="e">
        <f>NA()</f>
        <v>#N/A</v>
      </c>
      <c r="L67" s="180">
        <f>IF(ISNUMBER('将来負担比率（分子）の構造'!L$53), IF('将来負担比率（分子）の構造'!L$53 &lt; 0, 0, '将来負担比率（分子）の構造'!L$53), NA())</f>
        <v>9481</v>
      </c>
      <c r="M67" s="180" t="e">
        <f>NA()</f>
        <v>#N/A</v>
      </c>
      <c r="N67" s="180" t="e">
        <f>NA()</f>
        <v>#N/A</v>
      </c>
      <c r="O67" s="180">
        <f>IF(ISNUMBER('将来負担比率（分子）の構造'!M$53), IF('将来負担比率（分子）の構造'!M$53 &lt; 0, 0, '将来負担比率（分子）の構造'!M$53), NA())</f>
        <v>10005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2708</v>
      </c>
      <c r="C72" s="184">
        <f>基金残高に係る経年分析!G55</f>
        <v>2968</v>
      </c>
      <c r="D72" s="184">
        <f>基金残高に係る経年分析!H55</f>
        <v>1070</v>
      </c>
    </row>
    <row r="73" spans="1:16" x14ac:dyDescent="0.15">
      <c r="A73" s="183" t="s">
        <v>77</v>
      </c>
      <c r="B73" s="184">
        <f>基金残高に係る経年分析!F56</f>
        <v>1307</v>
      </c>
      <c r="C73" s="184">
        <f>基金残高に係る経年分析!G56</f>
        <v>988</v>
      </c>
      <c r="D73" s="184">
        <f>基金残高に係る経年分析!H56</f>
        <v>1744</v>
      </c>
    </row>
    <row r="74" spans="1:16" x14ac:dyDescent="0.15">
      <c r="A74" s="183" t="s">
        <v>78</v>
      </c>
      <c r="B74" s="184">
        <f>基金残高に係る経年分析!F57</f>
        <v>4381</v>
      </c>
      <c r="C74" s="184">
        <f>基金残高に係る経年分析!G57</f>
        <v>3963</v>
      </c>
      <c r="D74" s="184">
        <f>基金残高に係る経年分析!H57</f>
        <v>4356</v>
      </c>
    </row>
  </sheetData>
  <sheetProtection algorithmName="SHA-512" hashValue="hmWlQuej6RhxcEoqrLAm/9q+owLhnRhTTNAVfE5vTPq14iOH4xrp0kt0d5g5l2nOk0bat6UzNOexJOZzwt6mzg==" saltValue="dMKt+t4VtWHpf+mdiiS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2020-03-11T02:39:53Z</cp:lastPrinted>
  <dcterms:created xsi:type="dcterms:W3CDTF">2020-02-10T05:17:35Z</dcterms:created>
  <dcterms:modified xsi:type="dcterms:W3CDTF">2020-08-24T02:48:00Z</dcterms:modified>
  <cp:category/>
</cp:coreProperties>
</file>