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72.17.2.75\12理財課\【財政係】\note③\311 調査物（毎年）\財政状況資料集（財政比較分析表）\令和5年度決算\R070318財政状況資料集（令和５年度決算分）の公表について\"/>
    </mc:Choice>
  </mc:AlternateContent>
  <xr:revisionPtr revIDLastSave="0" documentId="13_ncr:1_{CFD761A1-01A6-458D-84E6-6C6FF922779B}" xr6:coauthVersionLast="47" xr6:coauthVersionMax="47"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O36" i="10"/>
  <c r="BE36" i="10"/>
  <c r="CO35" i="10"/>
  <c r="BE35" i="10"/>
  <c r="CO34" i="10"/>
  <c r="BW34" i="10"/>
  <c r="BW35" i="10" s="1"/>
  <c r="BW36" i="10" s="1"/>
  <c r="BW37" i="10" s="1"/>
  <c r="BW38" i="10" s="1"/>
  <c r="BW39" i="10" s="1"/>
  <c r="BW40" i="10" s="1"/>
  <c r="BW41" i="10" s="1"/>
  <c r="C34" i="10"/>
  <c r="C35" i="10" s="1"/>
  <c r="C36" i="10" l="1"/>
  <c r="C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U37" i="10" s="1"/>
  <c r="AM34" i="10"/>
  <c r="AM35" i="10" s="1"/>
  <c r="AM36" i="10" s="1"/>
  <c r="BE34" i="10" l="1"/>
</calcChain>
</file>

<file path=xl/sharedStrings.xml><?xml version="1.0" encoding="utf-8"?>
<sst xmlns="http://schemas.openxmlformats.org/spreadsheetml/2006/main" count="1022" uniqueCount="568">
  <si>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</si>
  <si>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</si>
  <si>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</si>
  <si>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</si>
  <si>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</si>
  <si>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</si>
  <si>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</si>
  <si>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</si>
  <si>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</si>
  <si>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</si>
  <si>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</si>
  <si>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</si>
  <si>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</si>
  <si>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</si>
  <si>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</si>
  <si>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</si>
  <si>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</si>
  <si>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</si>
  <si>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</si>
  <si>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</si>
  <si>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</si>
  <si>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</si>
  <si>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</si>
  <si>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</si>
  <si>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</si>
  <si>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</si>
  <si>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</si>
  <si>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</si>
  <si>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</si>
  <si>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</si>
  <si>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</si>
  <si>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</si>
  <si>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</si>
  <si>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</si>
  <si>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</si>
  <si>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</si>
  <si>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</si>
  <si>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</si>
  <si>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</si>
  <si>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</si>
  <si>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</si>
  <si>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</si>
  <si>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</si>
  <si>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</si>
  <si>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</si>
  <si>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</si>
  <si>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</si>
  <si>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</si>
  <si>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</si>
  <si>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</si>
  <si>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</si>
  <si>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</si>
  <si>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</si>
  <si>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</si>
  <si>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</si>
  <si>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</si>
  <si>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</si>
  <si>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</si>
  <si>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</si>
  <si>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</si>
  <si>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</si>
  <si>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</si>
  <si>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</si>
  <si>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</si>
  <si>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</si>
  <si>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</si>
  <si>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</si>
  <si>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</si>
  <si>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</si>
  <si>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</si>
  <si>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</si>
  <si>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</si>
  <si>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</si>
  <si>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</si>
  <si>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</si>
  <si>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</si>
  <si>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</si>
  <si>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</si>
  <si>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</si>
  <si>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</si>
  <si>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</si>
  <si>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</si>
  <si>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</si>
  <si>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</si>
  <si>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</si>
  <si>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</si>
  <si>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</si>
  <si>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</si>
  <si>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</si>
  <si>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</si>
  <si>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</si>
  <si>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</si>
  <si>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</si>
  <si>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</si>
  <si>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高梁市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</si>
  <si>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</si>
  <si>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</si>
  <si>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</si>
  <si>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</si>
  <si>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</si>
  <si>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</si>
  <si>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</si>
  <si>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</si>
  <si>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</si>
  <si>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</si>
  <si>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</si>
  <si>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</si>
  <si>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</si>
  <si>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</si>
  <si>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</si>
  <si>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</si>
  <si>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</si>
  <si>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</si>
  <si>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</si>
  <si>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</si>
  <si>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</si>
  <si>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</si>
  <si>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</si>
  <si>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</si>
  <si>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</si>
  <si>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</si>
  <si>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</si>
  <si>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</si>
  <si>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</si>
  <si>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</si>
  <si>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</si>
  <si>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</si>
  <si>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</si>
  <si>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</si>
  <si>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</si>
  <si>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</si>
  <si>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</si>
  <si>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</si>
  <si>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</si>
  <si>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</si>
  <si>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</si>
  <si>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</si>
  <si>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</si>
  <si>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</si>
  <si>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</si>
  <si>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</si>
  <si>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</si>
  <si>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</si>
  <si>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</si>
  <si>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</si>
  <si>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</si>
  <si>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</si>
  <si>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</si>
  <si>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</si>
  <si>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</si>
  <si>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</si>
  <si>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</si>
  <si>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</si>
  <si>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</si>
  <si>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</si>
  <si>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</si>
  <si>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</si>
  <si>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</si>
  <si>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</si>
  <si>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</si>
  <si>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</si>
  <si>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</si>
  <si>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</si>
  <si>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</si>
  <si>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</si>
  <si>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</si>
  <si>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</si>
  <si>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</si>
  <si>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</si>
  <si>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</si>
  <si>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</si>
  <si>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</si>
  <si>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</si>
  <si>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</si>
  <si>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</si>
  <si>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</si>
  <si>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</si>
  <si>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</si>
  <si>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</si>
  <si>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</si>
  <si>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</si>
  <si>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</si>
  <si>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</si>
  <si>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</si>
  <si>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</si>
  <si>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</si>
  <si>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</si>
  <si>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</si>
  <si>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</si>
  <si>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</si>
  <si>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</si>
  <si>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</si>
  <si>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</si>
  <si>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</si>
  <si>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</si>
  <si>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</si>
  <si>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</si>
  <si>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</si>
  <si>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</si>
  <si>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</si>
  <si>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</si>
  <si>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</si>
  <si>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岡山県高梁市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</si>
  <si>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</si>
  <si>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</si>
  <si>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</si>
  <si>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</si>
  <si>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</si>
  <si>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</si>
  <si>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</si>
  <si>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</si>
  <si>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</si>
  <si>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</si>
  <si>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</si>
  <si>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</si>
  <si>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</si>
  <si>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</si>
  <si>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</si>
  <si>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</si>
  <si>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</si>
  <si>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</si>
  <si>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</si>
  <si>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</si>
  <si>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</si>
  <si>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</si>
  <si>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</si>
  <si>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</si>
  <si>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</si>
  <si>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</si>
  <si>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</si>
  <si>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</si>
  <si>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</si>
  <si>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</si>
  <si>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</si>
  <si>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</si>
  <si>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</si>
  <si>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</si>
  <si>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</si>
  <si>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</si>
  <si>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</si>
  <si>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</si>
  <si>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</si>
  <si>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</si>
  <si>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</si>
  <si>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</si>
  <si>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</si>
  <si>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</si>
  <si>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</si>
  <si>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</si>
  <si>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</si>
  <si>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</si>
  <si>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</si>
  <si>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</si>
  <si>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</si>
  <si>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</si>
  <si>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</si>
  <si>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</si>
  <si>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</si>
  <si>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</si>
  <si>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</si>
  <si>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</si>
  <si>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</si>
  <si>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</si>
  <si>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</si>
  <si>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</si>
  <si>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</si>
  <si>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</si>
  <si>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</si>
  <si>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</si>
  <si>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</si>
  <si>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</si>
  <si>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</si>
  <si>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</si>
  <si>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</si>
  <si>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</si>
  <si>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</si>
  <si>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</si>
  <si>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</si>
  <si>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</si>
  <si>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</si>
  <si>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</si>
  <si>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</si>
  <si>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</si>
  <si>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</si>
  <si>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</si>
  <si>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</si>
  <si>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</si>
  <si>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</si>
  <si>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</si>
  <si>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</si>
  <si>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</si>
  <si>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</si>
  <si>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</si>
  <si>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</si>
  <si>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</si>
  <si>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</si>
  <si>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</si>
  <si>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</si>
  <si>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</si>
  <si>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</si>
  <si>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</si>
  <si>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</si>
  <si>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</si>
  <si>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</si>
  <si>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</si>
  <si>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</si>
  <si>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</si>
  <si>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</si>
  <si>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</si>
  <si>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</si>
  <si>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</si>
  <si>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</si>
  <si>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</si>
  <si>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</si>
  <si>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</si>
  <si>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</si>
  <si>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</si>
  <si>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</si>
  <si>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</si>
  <si>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</si>
  <si>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</si>
  <si>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</si>
  <si>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</si>
  <si>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</si>
  <si>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</si>
  <si>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</si>
  <si>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病院</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</si>
  <si>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</si>
  <si>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</si>
  <si>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</si>
  <si>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</si>
  <si>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</si>
  <si>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</si>
  <si>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</si>
  <si>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</si>
  <si>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</si>
  <si>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</si>
  <si>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</si>
  <si>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</si>
  <si>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</si>
  <si>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</si>
  <si>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</si>
  <si>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</si>
  <si>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</si>
  <si>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</si>
  <si>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</si>
  <si>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</si>
  <si>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</si>
  <si>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</si>
  <si>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</si>
  <si>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</si>
  <si>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</si>
  <si>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</si>
  <si>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岡山県高梁市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</si>
  <si>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</si>
  <si>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</si>
  <si>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</si>
  <si>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</si>
  <si>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</si>
  <si>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</si>
  <si>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</si>
  <si>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</si>
  <si>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</si>
  <si>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</si>
  <si>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</si>
  <si>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</si>
  <si>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</si>
  <si>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</si>
  <si>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</si>
  <si>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</si>
  <si>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</si>
  <si>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</si>
  <si>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</si>
  <si>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</si>
  <si>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高梁市へき地診療所特別会計</t>
    <phoneticPr fontId="5"/>
  </si>
  <si>
    <t>高梁市養護老人ホーム特別会計</t>
    <phoneticPr fontId="5"/>
  </si>
  <si>
    <t>高梁市畑地かんがい事業特別会計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</si>
  <si>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</si>
  <si>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</si>
  <si>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</si>
  <si>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</si>
  <si>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</si>
  <si>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</si>
  <si>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</si>
  <si>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</si>
  <si>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</si>
  <si>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</si>
  <si>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</si>
  <si>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</si>
  <si>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</si>
  <si>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高梁市国民健康保険特別会計</t>
    <phoneticPr fontId="5"/>
  </si>
  <si>
    <t>高梁市後期高齢者医療特別会計</t>
    <phoneticPr fontId="5"/>
  </si>
  <si>
    <t>高梁市介護保険特別会計</t>
    <phoneticPr fontId="5"/>
  </si>
  <si>
    <t>高梁市特別養護老人ホーム特別会計</t>
    <phoneticPr fontId="5"/>
  </si>
  <si>
    <t>高梁市水道事業特別会計</t>
    <phoneticPr fontId="5"/>
  </si>
  <si>
    <t>法適用企業</t>
    <phoneticPr fontId="5"/>
  </si>
  <si>
    <t>高梁市国民健康保険成羽病院事業会計</t>
    <phoneticPr fontId="5"/>
  </si>
  <si>
    <t>高梁市下水道事業特別会計</t>
    <phoneticPr fontId="5"/>
  </si>
  <si>
    <t>高梁市地域開発事業特別会計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</si>
  <si>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</si>
  <si>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</si>
  <si>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</si>
  <si>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</si>
  <si>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</si>
  <si>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</si>
  <si>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</si>
  <si>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</si>
  <si>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</si>
  <si>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</si>
  <si>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</si>
  <si>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</si>
  <si>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</si>
  <si>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</si>
  <si>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</si>
  <si>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</si>
  <si>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</si>
  <si>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</si>
  <si>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</si>
  <si>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</si>
  <si>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</si>
  <si>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</si>
  <si>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</si>
  <si>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</si>
  <si>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</si>
  <si>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</si>
  <si>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</si>
  <si>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</si>
  <si>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</si>
  <si>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</si>
  <si>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</si>
  <si>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</si>
  <si>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</si>
  <si>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</si>
  <si>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</si>
  <si>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</si>
  <si>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</si>
  <si>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</si>
  <si>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</si>
  <si>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</si>
  <si>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</si>
  <si>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</si>
  <si>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</si>
  <si>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</si>
  <si>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</si>
  <si>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</si>
  <si>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</si>
  <si>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</si>
  <si>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</si>
  <si>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</si>
  <si>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</si>
  <si>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</si>
  <si>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</si>
  <si>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</si>
  <si>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</si>
  <si>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</si>
  <si>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</si>
  <si>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</si>
  <si>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</si>
  <si>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</si>
  <si>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</si>
  <si>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</si>
  <si>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</si>
  <si>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</si>
  <si>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</si>
  <si>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</si>
  <si>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</si>
  <si>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</si>
  <si>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</si>
  <si>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</si>
  <si>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</si>
  <si>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</si>
  <si>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</si>
  <si>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</si>
  <si>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</si>
  <si>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</si>
  <si>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</si>
  <si>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</si>
  <si>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</si>
  <si>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</si>
  <si>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</si>
  <si>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</si>
  <si>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</si>
  <si>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</si>
  <si>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</si>
  <si>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</si>
  <si>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</si>
  <si>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</si>
  <si>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</si>
  <si>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</si>
  <si>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</si>
  <si>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</si>
  <si>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</si>
  <si>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</si>
  <si>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</si>
  <si>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</si>
  <si>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</si>
  <si>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</si>
  <si>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</si>
  <si>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</si>
  <si>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</si>
  <si>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</si>
  <si>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</si>
  <si>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</si>
  <si>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</si>
  <si>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</si>
  <si>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</si>
  <si>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</si>
  <si>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</si>
  <si>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</si>
  <si>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</si>
  <si>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</si>
  <si>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</si>
  <si>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</si>
  <si>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</si>
  <si>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</si>
  <si>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</si>
  <si>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</si>
  <si>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</si>
  <si>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</si>
  <si>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</si>
  <si>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</si>
  <si>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</si>
  <si>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</si>
  <si>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</si>
  <si>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</si>
  <si>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</si>
  <si>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</si>
  <si>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</si>
  <si>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</si>
  <si>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</si>
  <si>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</si>
  <si>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</si>
  <si>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</si>
  <si>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</si>
  <si>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</si>
  <si>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0.93</t>
  </si>
  <si>
    <t>高梁市国民健康保険成羽病院事業会計</t>
  </si>
  <si>
    <t>一般会計</t>
  </si>
  <si>
    <t>高梁市水道事業特別会計</t>
  </si>
  <si>
    <t>高梁市介護保険特別会計</t>
  </si>
  <si>
    <t>高梁市下水道事業特別会計</t>
  </si>
  <si>
    <t>高梁市国民健康保険特別会計</t>
  </si>
  <si>
    <t>高梁市地域開発事業特別会計</t>
  </si>
  <si>
    <t>高梁市畑地かんがい事業特別会計</t>
  </si>
  <si>
    <t>その他会計（赤字）</t>
  </si>
  <si>
    <t>▲ 0.51</t>
  </si>
  <si>
    <t>その他会計（黒字）</t>
  </si>
  <si>
    <t>R01</t>
    <phoneticPr fontId="5"/>
  </si>
  <si>
    <t>R02</t>
    <phoneticPr fontId="5"/>
  </si>
  <si>
    <t>R03</t>
    <phoneticPr fontId="5"/>
  </si>
  <si>
    <t>R04</t>
    <phoneticPr fontId="5"/>
  </si>
  <si>
    <t>R05</t>
    <phoneticPr fontId="5"/>
  </si>
  <si>
    <t>-</t>
    <phoneticPr fontId="2"/>
  </si>
  <si>
    <t>-</t>
    <phoneticPr fontId="10"/>
  </si>
  <si>
    <t>高梁地域事務組合</t>
    <rPh sb="0" eb="2">
      <t>タカハシ</t>
    </rPh>
    <rPh sb="2" eb="4">
      <t>チイキ</t>
    </rPh>
    <rPh sb="4" eb="6">
      <t>ジム</t>
    </rPh>
    <rPh sb="6" eb="8">
      <t>クミアイ</t>
    </rPh>
    <phoneticPr fontId="10"/>
  </si>
  <si>
    <t>岡山県広域水道企業団</t>
    <rPh sb="0" eb="3">
      <t>オカヤマケン</t>
    </rPh>
    <rPh sb="3" eb="5">
      <t>コウイキ</t>
    </rPh>
    <rPh sb="5" eb="7">
      <t>スイドウ</t>
    </rPh>
    <rPh sb="7" eb="9">
      <t>キギョウ</t>
    </rPh>
    <rPh sb="9" eb="10">
      <t>ダン</t>
    </rPh>
    <phoneticPr fontId="10"/>
  </si>
  <si>
    <t>岡山県後期高齢者医療広域連合一般会計</t>
  </si>
  <si>
    <t>岡山県後期高齢者医療広域連合特別会計</t>
  </si>
  <si>
    <t>岡山県市町村総合事務組合一般会計</t>
  </si>
  <si>
    <t>岡山県市町村総合事務組合貸付金特別会計</t>
  </si>
  <si>
    <t>岡山県市町村総合事務組合拠出金事業特別会計</t>
  </si>
  <si>
    <t>岡山県市町村税整理組合</t>
    <rPh sb="0" eb="3">
      <t>オカヤマケン</t>
    </rPh>
    <rPh sb="3" eb="5">
      <t>シチョウ</t>
    </rPh>
    <rPh sb="5" eb="7">
      <t>ソンゼイ</t>
    </rPh>
    <rPh sb="7" eb="9">
      <t>セイリ</t>
    </rPh>
    <rPh sb="9" eb="11">
      <t>クミアイ</t>
    </rPh>
    <phoneticPr fontId="10"/>
  </si>
  <si>
    <t>成羽町美術振興財団</t>
    <phoneticPr fontId="10"/>
  </si>
  <si>
    <t>地域再生基金</t>
    <rPh sb="0" eb="6">
      <t>チイキサイセイキキン</t>
    </rPh>
    <phoneticPr fontId="2"/>
  </si>
  <si>
    <t>福祉基金</t>
    <rPh sb="0" eb="4">
      <t>フクシキキン</t>
    </rPh>
    <phoneticPr fontId="2"/>
  </si>
  <si>
    <t>復興基金</t>
    <rPh sb="0" eb="4">
      <t>フッコウキキン</t>
    </rPh>
    <phoneticPr fontId="2"/>
  </si>
  <si>
    <t>地域振興基金</t>
    <rPh sb="0" eb="6">
      <t>チイキシンコウキキン</t>
    </rPh>
    <phoneticPr fontId="5"/>
  </si>
  <si>
    <t>文化振興基金</t>
    <rPh sb="0" eb="6">
      <t>ブンカシンコウキキン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</si>
</sst>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5"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5"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30FE-4EBA-B572-D45789A7298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90700</c:v>
                </c:pt>
                <c:pt idx="1">
                  <c:v>108013</c:v>
                </c:pt>
                <c:pt idx="2">
                  <c:v>126232</c:v>
                </c:pt>
                <c:pt idx="3">
                  <c:v>133519</c:v>
                </c:pt>
                <c:pt idx="4">
                  <c:v>163402</c:v>
                </c:pt>
              </c:numCache>
            </c:numRef>
          </c:val>
          <c:smooth val="0"/>
          <c:extLst>
            <c:ext xmlns:c16="http://schemas.microsoft.com/office/drawing/2014/chart" uri="{C3380CC4-5D6E-409C-BE32-E72D297353CC}">
              <c16:uniqueId val="{00000001-30FE-4EBA-B572-D45789A7298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5.27</c:v>
                </c:pt>
                <c:pt idx="1">
                  <c:v>5.18</c:v>
                </c:pt>
                <c:pt idx="2">
                  <c:v>6</c:v>
                </c:pt>
                <c:pt idx="3">
                  <c:v>5.37</c:v>
                </c:pt>
                <c:pt idx="4">
                  <c:v>6.42</c:v>
                </c:pt>
              </c:numCache>
            </c:numRef>
          </c:val>
          <c:extLst>
            <c:ext xmlns:c16="http://schemas.microsoft.com/office/drawing/2014/chart" uri="{C3380CC4-5D6E-409C-BE32-E72D297353CC}">
              <c16:uniqueId val="{00000000-D95B-4288-9D6D-6341A163E4A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7.2</c:v>
                </c:pt>
                <c:pt idx="1">
                  <c:v>8.9</c:v>
                </c:pt>
                <c:pt idx="2">
                  <c:v>10.56</c:v>
                </c:pt>
                <c:pt idx="3">
                  <c:v>12.39</c:v>
                </c:pt>
                <c:pt idx="4">
                  <c:v>13.04</c:v>
                </c:pt>
              </c:numCache>
            </c:numRef>
          </c:val>
          <c:extLst>
            <c:ext xmlns:c16="http://schemas.microsoft.com/office/drawing/2014/chart" uri="{C3380CC4-5D6E-409C-BE32-E72D297353CC}">
              <c16:uniqueId val="{00000001-D95B-4288-9D6D-6341A163E4A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-0.93</c:v>
                </c:pt>
                <c:pt idx="1">
                  <c:v>1.8</c:v>
                </c:pt>
                <c:pt idx="2">
                  <c:v>3.19</c:v>
                </c:pt>
                <c:pt idx="3">
                  <c:v>0.7</c:v>
                </c:pt>
                <c:pt idx="4">
                  <c:v>1.76</c:v>
                </c:pt>
              </c:numCache>
            </c:numRef>
          </c:val>
          <c:smooth val="0"/>
          <c:extLst>
            <c:ext xmlns:c16="http://schemas.microsoft.com/office/drawing/2014/chart" uri="{C3380CC4-5D6E-409C-BE32-E72D297353CC}">
              <c16:uniqueId val="{00000002-D95B-4288-9D6D-6341A163E4A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0.06</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0-B424-4625-AA73-A205500D4E1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0.51</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424-4625-AA73-A205500D4E16}"/>
            </c:ext>
          </c:extLst>
        </c:ser>
        <c:ser>
          <c:idx val="2"/>
          <c:order val="2"/>
          <c:tx>
            <c:strRef>
              <c:f>データシート!$A$29</c:f>
              <c:strCache>
                <c:ptCount val="1"/>
                <c:pt idx="0">
                  <c:v>高梁市畑地かんがい事業特別会計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2-B424-4625-AA73-A205500D4E16}"/>
            </c:ext>
          </c:extLst>
        </c:ser>
        <c:ser>
          <c:idx val="3"/>
          <c:order val="3"/>
          <c:tx>
            <c:strRef>
              <c:f>データシート!$A$30</c:f>
              <c:strCache>
                <c:ptCount val="1"/>
                <c:pt idx="0">
                  <c:v>高梁市地域開発事業特別会計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0.23</c:v>
                </c:pt>
                <c:pt idx="2">
                  <c:v>#N/A</c:v>
                </c:pt>
                <c:pt idx="3">
                  <c:v>0.03</c:v>
                </c:pt>
                <c:pt idx="4">
                  <c:v>#N/A</c:v>
                </c:pt>
                <c:pt idx="5">
                  <c:v>0.02</c:v>
                </c:pt>
                <c:pt idx="6">
                  <c:v>#N/A</c:v>
                </c:pt>
                <c:pt idx="7">
                  <c:v>0.02</c:v>
                </c:pt>
                <c:pt idx="8">
                  <c:v>#N/A</c:v>
                </c:pt>
                <c:pt idx="9">
                  <c:v>0.18</c:v>
                </c:pt>
              </c:numCache>
            </c:numRef>
          </c:val>
          <c:extLst>
            <c:ext xmlns:c16="http://schemas.microsoft.com/office/drawing/2014/chart" uri="{C3380CC4-5D6E-409C-BE32-E72D297353CC}">
              <c16:uniqueId val="{00000003-B424-4625-AA73-A205500D4E16}"/>
            </c:ext>
          </c:extLst>
        </c:ser>
        <c:ser>
          <c:idx val="4"/>
          <c:order val="4"/>
          <c:tx>
            <c:strRef>
              <c:f>データシート!$A$31</c:f>
              <c:strCache>
                <c:ptCount val="1"/>
                <c:pt idx="0">
                  <c:v>高梁市国民健康保険特別会計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0.69</c:v>
                </c:pt>
                <c:pt idx="2">
                  <c:v>#N/A</c:v>
                </c:pt>
                <c:pt idx="3">
                  <c:v>0.87</c:v>
                </c:pt>
                <c:pt idx="4">
                  <c:v>#N/A</c:v>
                </c:pt>
                <c:pt idx="5">
                  <c:v>0.3</c:v>
                </c:pt>
                <c:pt idx="6">
                  <c:v>#N/A</c:v>
                </c:pt>
                <c:pt idx="7">
                  <c:v>0.47</c:v>
                </c:pt>
                <c:pt idx="8">
                  <c:v>#N/A</c:v>
                </c:pt>
                <c:pt idx="9">
                  <c:v>0.2</c:v>
                </c:pt>
              </c:numCache>
            </c:numRef>
          </c:val>
          <c:extLst>
            <c:ext xmlns:c16="http://schemas.microsoft.com/office/drawing/2014/chart" uri="{C3380CC4-5D6E-409C-BE32-E72D297353CC}">
              <c16:uniqueId val="{00000004-B424-4625-AA73-A205500D4E16}"/>
            </c:ext>
          </c:extLst>
        </c:ser>
        <c:ser>
          <c:idx val="5"/>
          <c:order val="5"/>
          <c:tx>
            <c:strRef>
              <c:f>データシート!$A$32</c:f>
              <c:strCache>
                <c:ptCount val="1"/>
                <c:pt idx="0">
                  <c:v>高梁市下水道事業特別会計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0.45</c:v>
                </c:pt>
                <c:pt idx="2">
                  <c:v>#N/A</c:v>
                </c:pt>
                <c:pt idx="3">
                  <c:v>0.67</c:v>
                </c:pt>
                <c:pt idx="4">
                  <c:v>#N/A</c:v>
                </c:pt>
                <c:pt idx="5">
                  <c:v>0.53</c:v>
                </c:pt>
                <c:pt idx="6">
                  <c:v>#N/A</c:v>
                </c:pt>
                <c:pt idx="7">
                  <c:v>0.74</c:v>
                </c:pt>
                <c:pt idx="8">
                  <c:v>#N/A</c:v>
                </c:pt>
                <c:pt idx="9">
                  <c:v>1.06</c:v>
                </c:pt>
              </c:numCache>
            </c:numRef>
          </c:val>
          <c:extLst>
            <c:ext xmlns:c16="http://schemas.microsoft.com/office/drawing/2014/chart" uri="{C3380CC4-5D6E-409C-BE32-E72D297353CC}">
              <c16:uniqueId val="{00000005-B424-4625-AA73-A205500D4E16}"/>
            </c:ext>
          </c:extLst>
        </c:ser>
        <c:ser>
          <c:idx val="6"/>
          <c:order val="6"/>
          <c:tx>
            <c:strRef>
              <c:f>データシート!$A$33</c:f>
              <c:strCache>
                <c:ptCount val="1"/>
                <c:pt idx="0">
                  <c:v>高梁市介護保険特別会計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0.43</c:v>
                </c:pt>
                <c:pt idx="2">
                  <c:v>#N/A</c:v>
                </c:pt>
                <c:pt idx="3">
                  <c:v>0.24</c:v>
                </c:pt>
                <c:pt idx="4">
                  <c:v>#N/A</c:v>
                </c:pt>
                <c:pt idx="5">
                  <c:v>0.61</c:v>
                </c:pt>
                <c:pt idx="6">
                  <c:v>#N/A</c:v>
                </c:pt>
                <c:pt idx="7">
                  <c:v>1.6</c:v>
                </c:pt>
                <c:pt idx="8">
                  <c:v>#N/A</c:v>
                </c:pt>
                <c:pt idx="9">
                  <c:v>1.3</c:v>
                </c:pt>
              </c:numCache>
            </c:numRef>
          </c:val>
          <c:extLst>
            <c:ext xmlns:c16="http://schemas.microsoft.com/office/drawing/2014/chart" uri="{C3380CC4-5D6E-409C-BE32-E72D297353CC}">
              <c16:uniqueId val="{00000006-B424-4625-AA73-A205500D4E16}"/>
            </c:ext>
          </c:extLst>
        </c:ser>
        <c:ser>
          <c:idx val="7"/>
          <c:order val="7"/>
          <c:tx>
            <c:strRef>
              <c:f>データシート!$A$34</c:f>
              <c:strCache>
                <c:ptCount val="1"/>
                <c:pt idx="0">
                  <c:v>高梁市水道事業特別会計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5.59</c:v>
                </c:pt>
                <c:pt idx="2">
                  <c:v>#N/A</c:v>
                </c:pt>
                <c:pt idx="3">
                  <c:v>5.46</c:v>
                </c:pt>
                <c:pt idx="4">
                  <c:v>#N/A</c:v>
                </c:pt>
                <c:pt idx="5">
                  <c:v>5.27</c:v>
                </c:pt>
                <c:pt idx="6">
                  <c:v>#N/A</c:v>
                </c:pt>
                <c:pt idx="7">
                  <c:v>5.46</c:v>
                </c:pt>
                <c:pt idx="8">
                  <c:v>#N/A</c:v>
                </c:pt>
                <c:pt idx="9">
                  <c:v>5.13</c:v>
                </c:pt>
              </c:numCache>
            </c:numRef>
          </c:val>
          <c:extLst>
            <c:ext xmlns:c16="http://schemas.microsoft.com/office/drawing/2014/chart" uri="{C3380CC4-5D6E-409C-BE32-E72D297353CC}">
              <c16:uniqueId val="{00000007-B424-4625-AA73-A205500D4E1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5.77</c:v>
                </c:pt>
                <c:pt idx="2">
                  <c:v>#N/A</c:v>
                </c:pt>
                <c:pt idx="3">
                  <c:v>5.16</c:v>
                </c:pt>
                <c:pt idx="4">
                  <c:v>#N/A</c:v>
                </c:pt>
                <c:pt idx="5">
                  <c:v>5.99</c:v>
                </c:pt>
                <c:pt idx="6">
                  <c:v>#N/A</c:v>
                </c:pt>
                <c:pt idx="7">
                  <c:v>5.36</c:v>
                </c:pt>
                <c:pt idx="8">
                  <c:v>#N/A</c:v>
                </c:pt>
                <c:pt idx="9">
                  <c:v>6.41</c:v>
                </c:pt>
              </c:numCache>
            </c:numRef>
          </c:val>
          <c:extLst>
            <c:ext xmlns:c16="http://schemas.microsoft.com/office/drawing/2014/chart" uri="{C3380CC4-5D6E-409C-BE32-E72D297353CC}">
              <c16:uniqueId val="{00000008-B424-4625-AA73-A205500D4E16}"/>
            </c:ext>
          </c:extLst>
        </c:ser>
        <c:ser>
          <c:idx val="9"/>
          <c:order val="9"/>
          <c:tx>
            <c:strRef>
              <c:f>データシート!$A$36</c:f>
              <c:strCache>
                <c:ptCount val="1"/>
                <c:pt idx="0">
                  <c:v>高梁市国民健康保険成羽病院事業会計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10.74</c:v>
                </c:pt>
                <c:pt idx="2">
                  <c:v>#N/A</c:v>
                </c:pt>
                <c:pt idx="3">
                  <c:v>10.37</c:v>
                </c:pt>
                <c:pt idx="4">
                  <c:v>#N/A</c:v>
                </c:pt>
                <c:pt idx="5">
                  <c:v>9.61</c:v>
                </c:pt>
                <c:pt idx="6">
                  <c:v>#N/A</c:v>
                </c:pt>
                <c:pt idx="7">
                  <c:v>9.17</c:v>
                </c:pt>
                <c:pt idx="8">
                  <c:v>#N/A</c:v>
                </c:pt>
                <c:pt idx="9">
                  <c:v>7.72</c:v>
                </c:pt>
              </c:numCache>
            </c:numRef>
          </c:val>
          <c:extLst>
            <c:ext xmlns:c16="http://schemas.microsoft.com/office/drawing/2014/chart" uri="{C3380CC4-5D6E-409C-BE32-E72D297353CC}">
              <c16:uniqueId val="{00000009-B424-4625-AA73-A205500D4E1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3183</c:v>
                </c:pt>
                <c:pt idx="5">
                  <c:v>3130</c:v>
                </c:pt>
                <c:pt idx="8">
                  <c:v>3365</c:v>
                </c:pt>
                <c:pt idx="11">
                  <c:v>3405</c:v>
                </c:pt>
                <c:pt idx="14">
                  <c:v>3456</c:v>
                </c:pt>
              </c:numCache>
            </c:numRef>
          </c:val>
          <c:extLst>
            <c:ext xmlns:c16="http://schemas.microsoft.com/office/drawing/2014/chart" uri="{C3380CC4-5D6E-409C-BE32-E72D297353CC}">
              <c16:uniqueId val="{00000000-0FB4-4589-B09A-AB31CEB4D06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0FB4-4589-B09A-AB31CEB4D06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38</c:v>
                </c:pt>
                <c:pt idx="3">
                  <c:v>13</c:v>
                </c:pt>
                <c:pt idx="6">
                  <c:v>16</c:v>
                </c:pt>
                <c:pt idx="9">
                  <c:v>10</c:v>
                </c:pt>
                <c:pt idx="12">
                  <c:v>9</c:v>
                </c:pt>
              </c:numCache>
            </c:numRef>
          </c:val>
          <c:extLst>
            <c:ext xmlns:c16="http://schemas.microsoft.com/office/drawing/2014/chart" uri="{C3380CC4-5D6E-409C-BE32-E72D297353CC}">
              <c16:uniqueId val="{00000002-0FB4-4589-B09A-AB31CEB4D06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21</c:v>
                </c:pt>
                <c:pt idx="3">
                  <c:v>21</c:v>
                </c:pt>
                <c:pt idx="6">
                  <c:v>29</c:v>
                </c:pt>
                <c:pt idx="9">
                  <c:v>29</c:v>
                </c:pt>
                <c:pt idx="12">
                  <c:v>29</c:v>
                </c:pt>
              </c:numCache>
            </c:numRef>
          </c:val>
          <c:extLst>
            <c:ext xmlns:c16="http://schemas.microsoft.com/office/drawing/2014/chart" uri="{C3380CC4-5D6E-409C-BE32-E72D297353CC}">
              <c16:uniqueId val="{00000003-0FB4-4589-B09A-AB31CEB4D06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899</c:v>
                </c:pt>
                <c:pt idx="3">
                  <c:v>851</c:v>
                </c:pt>
                <c:pt idx="6">
                  <c:v>672</c:v>
                </c:pt>
                <c:pt idx="9">
                  <c:v>738</c:v>
                </c:pt>
                <c:pt idx="12">
                  <c:v>656</c:v>
                </c:pt>
              </c:numCache>
            </c:numRef>
          </c:val>
          <c:extLst>
            <c:ext xmlns:c16="http://schemas.microsoft.com/office/drawing/2014/chart" uri="{C3380CC4-5D6E-409C-BE32-E72D297353CC}">
              <c16:uniqueId val="{00000004-0FB4-4589-B09A-AB31CEB4D06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FB4-4589-B09A-AB31CEB4D06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FB4-4589-B09A-AB31CEB4D06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3566</c:v>
                </c:pt>
                <c:pt idx="3">
                  <c:v>3547</c:v>
                </c:pt>
                <c:pt idx="6">
                  <c:v>3844</c:v>
                </c:pt>
                <c:pt idx="9">
                  <c:v>3987</c:v>
                </c:pt>
                <c:pt idx="12">
                  <c:v>3871</c:v>
                </c:pt>
              </c:numCache>
            </c:numRef>
          </c:val>
          <c:extLst>
            <c:ext xmlns:c16="http://schemas.microsoft.com/office/drawing/2014/chart" uri="{C3380CC4-5D6E-409C-BE32-E72D297353CC}">
              <c16:uniqueId val="{00000007-0FB4-4589-B09A-AB31CEB4D06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1342</c:v>
                </c:pt>
                <c:pt idx="2">
                  <c:v>#N/A</c:v>
                </c:pt>
                <c:pt idx="3">
                  <c:v>#N/A</c:v>
                </c:pt>
                <c:pt idx="4">
                  <c:v>1302</c:v>
                </c:pt>
                <c:pt idx="5">
                  <c:v>#N/A</c:v>
                </c:pt>
                <c:pt idx="6">
                  <c:v>#N/A</c:v>
                </c:pt>
                <c:pt idx="7">
                  <c:v>1196</c:v>
                </c:pt>
                <c:pt idx="8">
                  <c:v>#N/A</c:v>
                </c:pt>
                <c:pt idx="9">
                  <c:v>#N/A</c:v>
                </c:pt>
                <c:pt idx="10">
                  <c:v>1359</c:v>
                </c:pt>
                <c:pt idx="11">
                  <c:v>#N/A</c:v>
                </c:pt>
                <c:pt idx="12">
                  <c:v>#N/A</c:v>
                </c:pt>
                <c:pt idx="13">
                  <c:v>1109</c:v>
                </c:pt>
                <c:pt idx="14">
                  <c:v>#N/A</c:v>
                </c:pt>
              </c:numCache>
            </c:numRef>
          </c:val>
          <c:smooth val="0"/>
          <c:extLst>
            <c:ext xmlns:c16="http://schemas.microsoft.com/office/drawing/2014/chart" uri="{C3380CC4-5D6E-409C-BE32-E72D297353CC}">
              <c16:uniqueId val="{00000008-0FB4-4589-B09A-AB31CEB4D06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29139</c:v>
                </c:pt>
                <c:pt idx="5">
                  <c:v>28814</c:v>
                </c:pt>
                <c:pt idx="8">
                  <c:v>28764</c:v>
                </c:pt>
                <c:pt idx="11">
                  <c:v>27885</c:v>
                </c:pt>
                <c:pt idx="14">
                  <c:v>27965</c:v>
                </c:pt>
              </c:numCache>
            </c:numRef>
          </c:val>
          <c:extLst>
            <c:ext xmlns:c16="http://schemas.microsoft.com/office/drawing/2014/chart" uri="{C3380CC4-5D6E-409C-BE32-E72D297353CC}">
              <c16:uniqueId val="{00000000-C15A-464A-9278-CC1B5C328EC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1544</c:v>
                </c:pt>
                <c:pt idx="5">
                  <c:v>1440</c:v>
                </c:pt>
                <c:pt idx="8">
                  <c:v>1091</c:v>
                </c:pt>
                <c:pt idx="11">
                  <c:v>990</c:v>
                </c:pt>
                <c:pt idx="14">
                  <c:v>933</c:v>
                </c:pt>
              </c:numCache>
            </c:numRef>
          </c:val>
          <c:extLst>
            <c:ext xmlns:c16="http://schemas.microsoft.com/office/drawing/2014/chart" uri="{C3380CC4-5D6E-409C-BE32-E72D297353CC}">
              <c16:uniqueId val="{00000001-C15A-464A-9278-CC1B5C328EC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6951</c:v>
                </c:pt>
                <c:pt idx="5">
                  <c:v>7051</c:v>
                </c:pt>
                <c:pt idx="8">
                  <c:v>8003</c:v>
                </c:pt>
                <c:pt idx="11">
                  <c:v>8063</c:v>
                </c:pt>
                <c:pt idx="14">
                  <c:v>7411</c:v>
                </c:pt>
              </c:numCache>
            </c:numRef>
          </c:val>
          <c:extLst>
            <c:ext xmlns:c16="http://schemas.microsoft.com/office/drawing/2014/chart" uri="{C3380CC4-5D6E-409C-BE32-E72D297353CC}">
              <c16:uniqueId val="{00000002-C15A-464A-9278-CC1B5C328EC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15A-464A-9278-CC1B5C328EC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15A-464A-9278-CC1B5C328EC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1</c:v>
                </c:pt>
                <c:pt idx="9">
                  <c:v>0</c:v>
                </c:pt>
                <c:pt idx="12">
                  <c:v>0</c:v>
                </c:pt>
              </c:numCache>
            </c:numRef>
          </c:val>
          <c:extLst>
            <c:ext xmlns:c16="http://schemas.microsoft.com/office/drawing/2014/chart" uri="{C3380CC4-5D6E-409C-BE32-E72D297353CC}">
              <c16:uniqueId val="{00000005-C15A-464A-9278-CC1B5C328EC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4156</c:v>
                </c:pt>
                <c:pt idx="3">
                  <c:v>4103</c:v>
                </c:pt>
                <c:pt idx="6">
                  <c:v>4113</c:v>
                </c:pt>
                <c:pt idx="9">
                  <c:v>3955</c:v>
                </c:pt>
                <c:pt idx="12">
                  <c:v>4152</c:v>
                </c:pt>
              </c:numCache>
            </c:numRef>
          </c:val>
          <c:extLst>
            <c:ext xmlns:c16="http://schemas.microsoft.com/office/drawing/2014/chart" uri="{C3380CC4-5D6E-409C-BE32-E72D297353CC}">
              <c16:uniqueId val="{00000006-C15A-464A-9278-CC1B5C328EC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320</c:v>
                </c:pt>
                <c:pt idx="3">
                  <c:v>304</c:v>
                </c:pt>
                <c:pt idx="6">
                  <c:v>279</c:v>
                </c:pt>
                <c:pt idx="9">
                  <c:v>254</c:v>
                </c:pt>
                <c:pt idx="12">
                  <c:v>229</c:v>
                </c:pt>
              </c:numCache>
            </c:numRef>
          </c:val>
          <c:extLst>
            <c:ext xmlns:c16="http://schemas.microsoft.com/office/drawing/2014/chart" uri="{C3380CC4-5D6E-409C-BE32-E72D297353CC}">
              <c16:uniqueId val="{00000007-C15A-464A-9278-CC1B5C328EC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8607</c:v>
                </c:pt>
                <c:pt idx="3">
                  <c:v>8493</c:v>
                </c:pt>
                <c:pt idx="6">
                  <c:v>9016</c:v>
                </c:pt>
                <c:pt idx="9">
                  <c:v>6991</c:v>
                </c:pt>
                <c:pt idx="12">
                  <c:v>6092</c:v>
                </c:pt>
              </c:numCache>
            </c:numRef>
          </c:val>
          <c:extLst>
            <c:ext xmlns:c16="http://schemas.microsoft.com/office/drawing/2014/chart" uri="{C3380CC4-5D6E-409C-BE32-E72D297353CC}">
              <c16:uniqueId val="{00000008-C15A-464A-9278-CC1B5C328EC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25</c:v>
                </c:pt>
                <c:pt idx="3">
                  <c:v>24</c:v>
                </c:pt>
                <c:pt idx="6">
                  <c:v>34</c:v>
                </c:pt>
                <c:pt idx="9">
                  <c:v>43</c:v>
                </c:pt>
                <c:pt idx="12">
                  <c:v>38</c:v>
                </c:pt>
              </c:numCache>
            </c:numRef>
          </c:val>
          <c:extLst>
            <c:ext xmlns:c16="http://schemas.microsoft.com/office/drawing/2014/chart" uri="{C3380CC4-5D6E-409C-BE32-E72D297353CC}">
              <c16:uniqueId val="{00000009-C15A-464A-9278-CC1B5C328EC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32942</c:v>
                </c:pt>
                <c:pt idx="3">
                  <c:v>32544</c:v>
                </c:pt>
                <c:pt idx="6">
                  <c:v>32310</c:v>
                </c:pt>
                <c:pt idx="9">
                  <c:v>31324</c:v>
                </c:pt>
                <c:pt idx="12">
                  <c:v>30949</c:v>
                </c:pt>
              </c:numCache>
            </c:numRef>
          </c:val>
          <c:extLst>
            <c:ext xmlns:c16="http://schemas.microsoft.com/office/drawing/2014/chart" uri="{C3380CC4-5D6E-409C-BE32-E72D297353CC}">
              <c16:uniqueId val="{0000000A-C15A-464A-9278-CC1B5C328EC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8416</c:v>
                </c:pt>
                <c:pt idx="2">
                  <c:v>#N/A</c:v>
                </c:pt>
                <c:pt idx="3">
                  <c:v>#N/A</c:v>
                </c:pt>
                <c:pt idx="4">
                  <c:v>8164</c:v>
                </c:pt>
                <c:pt idx="5">
                  <c:v>#N/A</c:v>
                </c:pt>
                <c:pt idx="6">
                  <c:v>#N/A</c:v>
                </c:pt>
                <c:pt idx="7">
                  <c:v>7896</c:v>
                </c:pt>
                <c:pt idx="8">
                  <c:v>#N/A</c:v>
                </c:pt>
                <c:pt idx="9">
                  <c:v>#N/A</c:v>
                </c:pt>
                <c:pt idx="10">
                  <c:v>5630</c:v>
                </c:pt>
                <c:pt idx="11">
                  <c:v>#N/A</c:v>
                </c:pt>
                <c:pt idx="12">
                  <c:v>#N/A</c:v>
                </c:pt>
                <c:pt idx="13">
                  <c:v>5151</c:v>
                </c:pt>
                <c:pt idx="14">
                  <c:v>#N/A</c:v>
                </c:pt>
              </c:numCache>
            </c:numRef>
          </c:val>
          <c:smooth val="0"/>
          <c:extLst>
            <c:ext xmlns:c16="http://schemas.microsoft.com/office/drawing/2014/chart" uri="{C3380CC4-5D6E-409C-BE32-E72D297353CC}">
              <c16:uniqueId val="{0000000B-C15A-464A-9278-CC1B5C328EC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1512</c:v>
                </c:pt>
                <c:pt idx="1">
                  <c:v>1721</c:v>
                </c:pt>
                <c:pt idx="2">
                  <c:v>1818</c:v>
                </c:pt>
              </c:numCache>
            </c:numRef>
          </c:val>
          <c:extLst>
            <c:ext xmlns:c16="http://schemas.microsoft.com/office/drawing/2014/chart" uri="{C3380CC4-5D6E-409C-BE32-E72D297353CC}">
              <c16:uniqueId val="{00000000-EB56-4595-8917-BBE5D2192E3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1843</c:v>
                </c:pt>
                <c:pt idx="1">
                  <c:v>1637</c:v>
                </c:pt>
                <c:pt idx="2">
                  <c:v>1357</c:v>
                </c:pt>
              </c:numCache>
            </c:numRef>
          </c:val>
          <c:extLst>
            <c:ext xmlns:c16="http://schemas.microsoft.com/office/drawing/2014/chart" uri="{C3380CC4-5D6E-409C-BE32-E72D297353CC}">
              <c16:uniqueId val="{00000001-EB56-4595-8917-BBE5D2192E3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4907</c:v>
                </c:pt>
                <c:pt idx="1">
                  <c:v>4809</c:v>
                </c:pt>
                <c:pt idx="2">
                  <c:v>4300</c:v>
                </c:pt>
              </c:numCache>
            </c:numRef>
          </c:val>
          <c:extLst>
            <c:ext xmlns:c16="http://schemas.microsoft.com/office/drawing/2014/chart" uri="{C3380CC4-5D6E-409C-BE32-E72D297353CC}">
              <c16:uniqueId val="{00000002-EB56-4595-8917-BBE5D2192E3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岡山県高梁市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26,861
25,928
546.99
27,279,348
26,071,818
895,281
13,938,543
30,951,323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岡山県平均、類似団体平均を下回っている。これは、本市が過疎・中山間地域であり社会経済基盤が弱く、市税を中心とした自主財源が乏しい状況によるものである。人口の減少や全国平均を上回る高齢化率（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末約４３％）に加え、生産年齢人口や児童数のは急激に減少していることから、現状では税収の大幅な増加は見込めない状況にある。今後も活力あるまちづくりを展開しつつ、市税を中心とした自主財源の確保が課題となってい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71120</xdr:rowOff>
    </xdr:from>
    <xdr:to>
      <xdr:col>23</xdr:col>
      <xdr:colOff>133350</xdr:colOff>
      <xdr:row>43</xdr:row>
      <xdr:rowOff>95250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44347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63517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92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71120</xdr:rowOff>
    </xdr:from>
    <xdr:to>
      <xdr:col>19</xdr:col>
      <xdr:colOff>133350</xdr:colOff>
      <xdr:row>43</xdr:row>
      <xdr:rowOff>71120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443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46990</xdr:rowOff>
    </xdr:from>
    <xdr:to>
      <xdr:col>15</xdr:col>
      <xdr:colOff>82550</xdr:colOff>
      <xdr:row>43</xdr:row>
      <xdr:rowOff>71120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4193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134637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46990</xdr:rowOff>
    </xdr:from>
    <xdr:to>
      <xdr:col>11</xdr:col>
      <xdr:colOff>31750</xdr:colOff>
      <xdr:row>43</xdr:row>
      <xdr:rowOff>71120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4193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20320</xdr:rowOff>
    </xdr:from>
    <xdr:to>
      <xdr:col>19</xdr:col>
      <xdr:colOff>184150</xdr:colOff>
      <xdr:row>43</xdr:row>
      <xdr:rowOff>121920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106697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47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20320</xdr:rowOff>
    </xdr:from>
    <xdr:to>
      <xdr:col>15</xdr:col>
      <xdr:colOff>133350</xdr:colOff>
      <xdr:row>43</xdr:row>
      <xdr:rowOff>121920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106697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167640</xdr:rowOff>
    </xdr:from>
    <xdr:to>
      <xdr:col>11</xdr:col>
      <xdr:colOff>82550</xdr:colOff>
      <xdr:row>43</xdr:row>
      <xdr:rowOff>97790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82567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20320</xdr:rowOff>
    </xdr:from>
    <xdr:to>
      <xdr:col>7</xdr:col>
      <xdr:colOff>31750</xdr:colOff>
      <xdr:row>43</xdr:row>
      <xdr:rowOff>121920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106697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岡山県平均、類似団体平均を大幅に上回っている。令和３年度は公債費増加に対する普通交付税の増額や、国税収入の増加による普通交付税の追加交付が要因となり、経常収支比率の改善につながったが、</a:t>
          </a:r>
          <a:r>
            <a:rPr kumimoji="1" lang="ja-JP" altLang="en-US" sz="1100">
              <a:solidFill>
                <a:schemeClr val="dk1"/>
              </a:solidFill>
              <a:effectLst/>
              <a:latin typeface="+mn-lt"/>
              <a:ea typeface="+mn-ea"/>
              <a:cs typeface="+mn-cs"/>
            </a:rPr>
            <a:t>その後は９６％付近を推移している。</a:t>
          </a:r>
          <a:r>
            <a:rPr kumimoji="1" lang="ja-JP" altLang="ja-JP" sz="1100">
              <a:solidFill>
                <a:schemeClr val="dk1"/>
              </a:solidFill>
              <a:effectLst/>
              <a:latin typeface="+mn-lt"/>
              <a:ea typeface="+mn-ea"/>
              <a:cs typeface="+mn-cs"/>
            </a:rPr>
            <a:t>今後も人口減少が進み、普通交付税の増額は見込まれない中、新消防庁舎や認定こども園、有漢義務教育学校の整備などの大型事業による公債費が膨らむ見通しである。</a:t>
          </a:r>
          <a:r>
            <a:rPr kumimoji="1" lang="ja-JP" altLang="en-US" sz="110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行革による事務事業の見直しや財政計画に基づく起債発行の抑制により、経常一般歳出の削減に努め、計画的な財政運営を行う。</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26307</xdr:rowOff>
    </xdr:from>
    <xdr:to>
      <xdr:col>23</xdr:col>
      <xdr:colOff>133350</xdr:colOff>
      <xdr:row>61</xdr:row>
      <xdr:rowOff>33201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484757"/>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25400</xdr:rowOff>
    </xdr:from>
    <xdr:to>
      <xdr:col>19</xdr:col>
      <xdr:colOff>133350</xdr:colOff>
      <xdr:row>61</xdr:row>
      <xdr:rowOff>33201</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312400"/>
          <a:ext cx="889000" cy="17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131190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075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25400</xdr:rowOff>
    </xdr:from>
    <xdr:to>
      <xdr:col>15</xdr:col>
      <xdr:colOff>82550</xdr:colOff>
      <xdr:row>60</xdr:row>
      <xdr:rowOff>152944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312400"/>
          <a:ext cx="889000" cy="1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152944</xdr:rowOff>
    </xdr:from>
    <xdr:to>
      <xdr:col>11</xdr:col>
      <xdr:colOff>31750</xdr:colOff>
      <xdr:row>61</xdr:row>
      <xdr:rowOff>36649</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439944"/>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138084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8000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146957</xdr:rowOff>
    </xdr:from>
    <xdr:to>
      <xdr:col>23</xdr:col>
      <xdr:colOff>184150</xdr:colOff>
      <xdr:row>61</xdr:row>
      <xdr:rowOff>77107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119034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0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153851</xdr:rowOff>
    </xdr:from>
    <xdr:to>
      <xdr:col>19</xdr:col>
      <xdr:colOff>184150</xdr:colOff>
      <xdr:row>61</xdr:row>
      <xdr:rowOff>84001</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68778</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527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146050</xdr:rowOff>
    </xdr:from>
    <xdr:to>
      <xdr:col>15</xdr:col>
      <xdr:colOff>133350</xdr:colOff>
      <xdr:row>60</xdr:row>
      <xdr:rowOff>76200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60977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102144</xdr:rowOff>
    </xdr:from>
    <xdr:to>
      <xdr:col>11</xdr:col>
      <xdr:colOff>82550</xdr:colOff>
      <xdr:row>61</xdr:row>
      <xdr:rowOff>32294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38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17071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7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157299</xdr:rowOff>
    </xdr:from>
    <xdr:to>
      <xdr:col>7</xdr:col>
      <xdr:colOff>31750</xdr:colOff>
      <xdr:row>61</xdr:row>
      <xdr:rowOff>87449</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44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72226</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[288,840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岡山県平均、類似団体平均を大幅に上回っている。主な要因は人件費及び物件費の高さにあり、人件費については、業務効率化やアウトソーシングを進めるなどを行い、コストの低減を図っていく方針である。物件費については、保有する公共施設が多く、その維持管理に費用がかかっていることが要因としてあげられる。公共施設の管理については、公共施設等総合管理計画に沿って、コスト削減を図っていく方針で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160894</xdr:rowOff>
    </xdr:from>
    <xdr:to>
      <xdr:col>23</xdr:col>
      <xdr:colOff>133350</xdr:colOff>
      <xdr:row>83</xdr:row>
      <xdr:rowOff>10700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219794"/>
          <a:ext cx="838200" cy="2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26291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1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160144</xdr:rowOff>
    </xdr:from>
    <xdr:to>
      <xdr:col>19</xdr:col>
      <xdr:colOff>133350</xdr:colOff>
      <xdr:row>82</xdr:row>
      <xdr:rowOff>160894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219044"/>
          <a:ext cx="889000" cy="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113116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2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131731</xdr:rowOff>
    </xdr:from>
    <xdr:to>
      <xdr:col>15</xdr:col>
      <xdr:colOff>82550</xdr:colOff>
      <xdr:row>82</xdr:row>
      <xdr:rowOff>160144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190631"/>
          <a:ext cx="889000" cy="2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101582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1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91638</xdr:rowOff>
    </xdr:from>
    <xdr:to>
      <xdr:col>11</xdr:col>
      <xdr:colOff>31750</xdr:colOff>
      <xdr:row>82</xdr:row>
      <xdr:rowOff>131731</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150538"/>
          <a:ext cx="889000" cy="40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81455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53342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131350</xdr:rowOff>
    </xdr:from>
    <xdr:to>
      <xdr:col>23</xdr:col>
      <xdr:colOff>184150</xdr:colOff>
      <xdr:row>83</xdr:row>
      <xdr:rowOff>61500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19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103427</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16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110094</xdr:rowOff>
    </xdr:from>
    <xdr:to>
      <xdr:col>19</xdr:col>
      <xdr:colOff>184150</xdr:colOff>
      <xdr:row>83</xdr:row>
      <xdr:rowOff>40244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16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25021</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255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109344</xdr:rowOff>
    </xdr:from>
    <xdr:to>
      <xdr:col>15</xdr:col>
      <xdr:colOff>133350</xdr:colOff>
      <xdr:row>83</xdr:row>
      <xdr:rowOff>39494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16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24271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25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80931</xdr:rowOff>
    </xdr:from>
    <xdr:to>
      <xdr:col>11</xdr:col>
      <xdr:colOff>82550</xdr:colOff>
      <xdr:row>83</xdr:row>
      <xdr:rowOff>11081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13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167308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22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40838</xdr:rowOff>
    </xdr:from>
    <xdr:to>
      <xdr:col>7</xdr:col>
      <xdr:colOff>31750</xdr:colOff>
      <xdr:row>82</xdr:row>
      <xdr:rowOff>142438</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09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127215</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18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本市は全国平均を下回っている。今後とも諸手当の見直しなどにより、給与の適正化に努め、同水準の維持に努める。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128411</xdr:rowOff>
    </xdr:from>
    <xdr:to>
      <xdr:col>81</xdr:col>
      <xdr:colOff>44450</xdr:colOff>
      <xdr:row>86</xdr:row>
      <xdr:rowOff>141816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873111"/>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128411</xdr:rowOff>
    </xdr:from>
    <xdr:to>
      <xdr:col>77</xdr:col>
      <xdr:colOff>44450</xdr:colOff>
      <xdr:row>86</xdr:row>
      <xdr:rowOff>141816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87311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108955</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1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141816</xdr:rowOff>
    </xdr:from>
    <xdr:to>
      <xdr:col>72</xdr:col>
      <xdr:colOff>203200</xdr:colOff>
      <xdr:row>86</xdr:row>
      <xdr:rowOff>168628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88651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122361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155222</xdr:rowOff>
    </xdr:from>
    <xdr:to>
      <xdr:col>68</xdr:col>
      <xdr:colOff>152400</xdr:colOff>
      <xdr:row>86</xdr:row>
      <xdr:rowOff>168628</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8999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149172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135766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63093</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8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77611</xdr:rowOff>
    </xdr:from>
    <xdr:to>
      <xdr:col>77</xdr:col>
      <xdr:colOff>95250</xdr:colOff>
      <xdr:row>87</xdr:row>
      <xdr:rowOff>7761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163988</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90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91016</xdr:rowOff>
    </xdr:from>
    <xdr:to>
      <xdr:col>73</xdr:col>
      <xdr:colOff>44450</xdr:colOff>
      <xdr:row>87</xdr:row>
      <xdr:rowOff>21166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117828</xdr:rowOff>
    </xdr:from>
    <xdr:to>
      <xdr:col>68</xdr:col>
      <xdr:colOff>203200</xdr:colOff>
      <xdr:row>87</xdr:row>
      <xdr:rowOff>47978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32755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104422</xdr:rowOff>
    </xdr:from>
    <xdr:to>
      <xdr:col>64</xdr:col>
      <xdr:colOff>152400</xdr:colOff>
      <xdr:row>87</xdr:row>
      <xdr:rowOff>34572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19349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93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大幅に上回っている。平成１６年度の合併以降、職員数については行財政改革大綱に基づく定員管理を行っており、６年間で１５６人の削減目標に対し、１６０人の削減を行った。その上で未だ平均を上回る要因としては、市の面積が類似団体平均と比較して倍近くある中で、人口が減少しているにもかかわらず、広大な市域のサービス維持のための人員確保が必要となっていることがあげられる。現状では、類似団体平均を大幅に上回っているため、職員研修などにより職員１人あたりの生産性を向上させ、簡素で効率的な組織運営を目指し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111082</xdr:rowOff>
    </xdr:from>
    <xdr:to>
      <xdr:col>81</xdr:col>
      <xdr:colOff>44450</xdr:colOff>
      <xdr:row>63</xdr:row>
      <xdr:rowOff>158538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912432"/>
          <a:ext cx="838200" cy="4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140733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256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111082</xdr:rowOff>
    </xdr:from>
    <xdr:to>
      <xdr:col>77</xdr:col>
      <xdr:colOff>44450</xdr:colOff>
      <xdr:row>63</xdr:row>
      <xdr:rowOff>112692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5290800" y="10912432"/>
          <a:ext cx="889000" cy="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50859</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166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74083</xdr:rowOff>
    </xdr:from>
    <xdr:to>
      <xdr:col>72</xdr:col>
      <xdr:colOff>203200</xdr:colOff>
      <xdr:row>63</xdr:row>
      <xdr:rowOff>112692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875433"/>
          <a:ext cx="889000" cy="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54780</xdr:rowOff>
    </xdr:from>
    <xdr:to>
      <xdr:col>68</xdr:col>
      <xdr:colOff>152400</xdr:colOff>
      <xdr:row>63</xdr:row>
      <xdr:rowOff>74083</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856130"/>
          <a:ext cx="889000" cy="1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16273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9838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12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107738</xdr:rowOff>
    </xdr:from>
    <xdr:to>
      <xdr:col>81</xdr:col>
      <xdr:colOff>95250</xdr:colOff>
      <xdr:row>64</xdr:row>
      <xdr:rowOff>37888</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79815</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88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60282</xdr:rowOff>
    </xdr:from>
    <xdr:to>
      <xdr:col>77</xdr:col>
      <xdr:colOff>95250</xdr:colOff>
      <xdr:row>63</xdr:row>
      <xdr:rowOff>161882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86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146659</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948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61892</xdr:rowOff>
    </xdr:from>
    <xdr:to>
      <xdr:col>73</xdr:col>
      <xdr:colOff>44450</xdr:colOff>
      <xdr:row>63</xdr:row>
      <xdr:rowOff>163492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86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148269</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949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23283</xdr:rowOff>
    </xdr:from>
    <xdr:to>
      <xdr:col>68</xdr:col>
      <xdr:colOff>203200</xdr:colOff>
      <xdr:row>63</xdr:row>
      <xdr:rowOff>124883</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109660</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3980</xdr:rowOff>
    </xdr:from>
    <xdr:to>
      <xdr:col>64</xdr:col>
      <xdr:colOff>152400</xdr:colOff>
      <xdr:row>63</xdr:row>
      <xdr:rowOff>105580</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8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90357</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89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全国平均、岡山県平均、類似団体平均を上回っている。総合計画のもと、普通建設事業による起債発行額の抑制などにより起債償還額の削減を図っている。しかしながら、</a:t>
          </a:r>
          <a:r>
            <a:rPr kumimoji="1" lang="ja-JP" altLang="en-US" sz="1100">
              <a:solidFill>
                <a:schemeClr val="dk1"/>
              </a:solidFill>
              <a:effectLst/>
              <a:latin typeface="+mn-lt"/>
              <a:ea typeface="+mn-ea"/>
              <a:cs typeface="+mn-cs"/>
            </a:rPr>
            <a:t>既存施設の老朽化に伴う施設改修に多額の費用を要し、それに加え</a:t>
          </a:r>
          <a:r>
            <a:rPr kumimoji="1" lang="ja-JP" altLang="ja-JP" sz="1100">
              <a:solidFill>
                <a:schemeClr val="dk1"/>
              </a:solidFill>
              <a:effectLst/>
              <a:latin typeface="+mn-lt"/>
              <a:ea typeface="+mn-ea"/>
              <a:cs typeface="+mn-cs"/>
            </a:rPr>
            <a:t>令和６年度が発行期限となる旧合併特例事業債を活用した新消防庁舎、高梁認定こども園及び有漢義務教育学校の建設に対して、昨今の物価高騰等の影響を受け、建設コストが増大している</a:t>
          </a:r>
          <a:r>
            <a:rPr kumimoji="1" lang="ja-JP" altLang="en-US" sz="1100">
              <a:solidFill>
                <a:schemeClr val="dk1"/>
              </a:solidFill>
              <a:effectLst/>
              <a:latin typeface="+mn-lt"/>
              <a:ea typeface="+mn-ea"/>
              <a:cs typeface="+mn-cs"/>
            </a:rPr>
            <a:t>ことなどの要因により、</a:t>
          </a:r>
          <a:r>
            <a:rPr kumimoji="1" lang="ja-JP" altLang="ja-JP" sz="1100">
              <a:solidFill>
                <a:schemeClr val="dk1"/>
              </a:solidFill>
              <a:effectLst/>
              <a:latin typeface="+mn-lt"/>
              <a:ea typeface="+mn-ea"/>
              <a:cs typeface="+mn-cs"/>
            </a:rPr>
            <a:t>今後も公債費は増加する見込みであるが、財政運営適正化計画に基づき、計画的な新規起債発行を行い、地方債の発行抑制に努める。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64241</xdr:rowOff>
    </xdr:from>
    <xdr:to>
      <xdr:col>81</xdr:col>
      <xdr:colOff>44450</xdr:colOff>
      <xdr:row>37</xdr:row>
      <xdr:rowOff>74295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407891"/>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155169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155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74295</xdr:rowOff>
    </xdr:from>
    <xdr:to>
      <xdr:col>77</xdr:col>
      <xdr:colOff>44450</xdr:colOff>
      <xdr:row>37</xdr:row>
      <xdr:rowOff>76306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417945"/>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76306</xdr:rowOff>
    </xdr:from>
    <xdr:to>
      <xdr:col>72</xdr:col>
      <xdr:colOff>203200</xdr:colOff>
      <xdr:row>37</xdr:row>
      <xdr:rowOff>88371</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41995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76958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07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88371</xdr:rowOff>
    </xdr:from>
    <xdr:to>
      <xdr:col>68</xdr:col>
      <xdr:colOff>152400</xdr:colOff>
      <xdr:row>37</xdr:row>
      <xdr:rowOff>90382</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432021"/>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82990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89023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13441</xdr:rowOff>
    </xdr:from>
    <xdr:to>
      <xdr:col>81</xdr:col>
      <xdr:colOff>95250</xdr:colOff>
      <xdr:row>37</xdr:row>
      <xdr:rowOff>115041</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35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156968</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329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23495</xdr:rowOff>
    </xdr:from>
    <xdr:to>
      <xdr:col>77</xdr:col>
      <xdr:colOff>95250</xdr:colOff>
      <xdr:row>37</xdr:row>
      <xdr:rowOff>125095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109872</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453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25506</xdr:rowOff>
    </xdr:from>
    <xdr:to>
      <xdr:col>73</xdr:col>
      <xdr:colOff>44450</xdr:colOff>
      <xdr:row>37</xdr:row>
      <xdr:rowOff>127106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36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111883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45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37571</xdr:rowOff>
    </xdr:from>
    <xdr:to>
      <xdr:col>68</xdr:col>
      <xdr:colOff>203200</xdr:colOff>
      <xdr:row>37</xdr:row>
      <xdr:rowOff>139171</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38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123948</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467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39582</xdr:rowOff>
    </xdr:from>
    <xdr:to>
      <xdr:col>64</xdr:col>
      <xdr:colOff>152400</xdr:colOff>
      <xdr:row>37</xdr:row>
      <xdr:rowOff>141182</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38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125958</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46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普通会計及び公営企業会計の地方債残高が減少したことに加え、普通交付税交付額が増額となったことなどにより</a:t>
          </a:r>
          <a:r>
            <a:rPr kumimoji="1" lang="ja-JP" altLang="ja-JP" sz="1100">
              <a:solidFill>
                <a:schemeClr val="dk1"/>
              </a:solidFill>
              <a:effectLst/>
              <a:latin typeface="+mn-lt"/>
              <a:ea typeface="+mn-ea"/>
              <a:cs typeface="+mn-cs"/>
            </a:rPr>
            <a:t>、昨年度に比べ将来負担比率は下がっている。しかし、依然として全国平均、岡山県平均、類似団体平均を上回っており、施設の老朽化や集約による新規大型事業や、平成３０年７月豪雨災害等の復旧に係る起債借入などにより、今後も高い数値となることが見込まれる。財政運営適正化計画に基づき、事業の重点化を図り、発行する起債の選択、抑制を行うことで、将来負担比率の抑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14351</xdr:rowOff>
    </xdr:from>
    <xdr:to>
      <xdr:col>81</xdr:col>
      <xdr:colOff>44450</xdr:colOff>
      <xdr:row>16</xdr:row>
      <xdr:rowOff>52155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757551"/>
          <a:ext cx="838200" cy="3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18136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46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52155</xdr:rowOff>
    </xdr:from>
    <xdr:to>
      <xdr:col>77</xdr:col>
      <xdr:colOff>44450</xdr:colOff>
      <xdr:row>17</xdr:row>
      <xdr:rowOff>26289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795355"/>
          <a:ext cx="889000" cy="14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26289</xdr:rowOff>
    </xdr:from>
    <xdr:to>
      <xdr:col>72</xdr:col>
      <xdr:colOff>203200</xdr:colOff>
      <xdr:row>17</xdr:row>
      <xdr:rowOff>71332</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940939"/>
          <a:ext cx="889000" cy="4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122259</xdr:rowOff>
    </xdr:from>
    <xdr:to>
      <xdr:col>73</xdr:col>
      <xdr:colOff>44450</xdr:colOff>
      <xdr:row>15</xdr:row>
      <xdr:rowOff>52409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71332</xdr:rowOff>
    </xdr:from>
    <xdr:to>
      <xdr:col>68</xdr:col>
      <xdr:colOff>152400</xdr:colOff>
      <xdr:row>17</xdr:row>
      <xdr:rowOff>105918</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985982"/>
          <a:ext cx="889000" cy="3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81915</xdr:rowOff>
    </xdr:from>
    <xdr:to>
      <xdr:col>68</xdr:col>
      <xdr:colOff>203200</xdr:colOff>
      <xdr:row>16</xdr:row>
      <xdr:rowOff>12065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22242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2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83371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8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135001</xdr:rowOff>
    </xdr:from>
    <xdr:to>
      <xdr:col>81</xdr:col>
      <xdr:colOff>95250</xdr:colOff>
      <xdr:row>16</xdr:row>
      <xdr:rowOff>65151</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70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107078</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678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1355</xdr:rowOff>
    </xdr:from>
    <xdr:to>
      <xdr:col>77</xdr:col>
      <xdr:colOff>95250</xdr:colOff>
      <xdr:row>16</xdr:row>
      <xdr:rowOff>102955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74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87732</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830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146939</xdr:rowOff>
    </xdr:from>
    <xdr:to>
      <xdr:col>73</xdr:col>
      <xdr:colOff>44450</xdr:colOff>
      <xdr:row>17</xdr:row>
      <xdr:rowOff>77089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89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61866</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97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20532</xdr:rowOff>
    </xdr:from>
    <xdr:to>
      <xdr:col>68</xdr:col>
      <xdr:colOff>203200</xdr:colOff>
      <xdr:row>17</xdr:row>
      <xdr:rowOff>122132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93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106909</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021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55118</xdr:rowOff>
    </xdr:from>
    <xdr:to>
      <xdr:col>64</xdr:col>
      <xdr:colOff>152400</xdr:colOff>
      <xdr:row>17</xdr:row>
      <xdr:rowOff>156718</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96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141495</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05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岡山県高梁市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26,861
25,928
546.99
27,279,348
26,071,818
895,281
13,938,543
30,951,323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類似団体平均を上回っている。職員数が類似団体と比較して多いために、経常収支比率の人件費分も平均を上回ることとなっている。退職者分全補充を行っている現状も含めて、人件費関係経費全体について、抑制していく必要が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35560</xdr:rowOff>
    </xdr:from>
    <xdr:to>
      <xdr:col>24</xdr:col>
      <xdr:colOff>25400</xdr:colOff>
      <xdr:row>38</xdr:row>
      <xdr:rowOff>127000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506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35560</xdr:rowOff>
    </xdr:from>
    <xdr:to>
      <xdr:col>19</xdr:col>
      <xdr:colOff>187325</xdr:colOff>
      <xdr:row>38</xdr:row>
      <xdr:rowOff>66040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506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66040</xdr:rowOff>
    </xdr:from>
    <xdr:to>
      <xdr:col>15</xdr:col>
      <xdr:colOff>98425</xdr:colOff>
      <xdr:row>39</xdr:row>
      <xdr:rowOff>69850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8114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12700</xdr:rowOff>
    </xdr:from>
    <xdr:to>
      <xdr:col>11</xdr:col>
      <xdr:colOff>9525</xdr:colOff>
      <xdr:row>39</xdr:row>
      <xdr:rowOff>69850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278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12717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48277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156210</xdr:rowOff>
    </xdr:from>
    <xdr:to>
      <xdr:col>20</xdr:col>
      <xdr:colOff>38100</xdr:colOff>
      <xdr:row>38</xdr:row>
      <xdr:rowOff>86360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15240</xdr:rowOff>
    </xdr:from>
    <xdr:to>
      <xdr:col>15</xdr:col>
      <xdr:colOff>149225</xdr:colOff>
      <xdr:row>38</xdr:row>
      <xdr:rowOff>116840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101617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19050</xdr:rowOff>
    </xdr:from>
    <xdr:to>
      <xdr:col>11</xdr:col>
      <xdr:colOff>60325</xdr:colOff>
      <xdr:row>39</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105427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133350</xdr:rowOff>
    </xdr:from>
    <xdr:to>
      <xdr:col>6</xdr:col>
      <xdr:colOff>171450</xdr:colOff>
      <xdr:row>38</xdr:row>
      <xdr:rowOff>63500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48277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以前までは類似団体平均を上回っていたが、令和</a:t>
          </a:r>
          <a:r>
            <a:rPr kumimoji="1" lang="ja-JP" altLang="en-US" sz="1100">
              <a:solidFill>
                <a:schemeClr val="dk1"/>
              </a:solidFill>
              <a:effectLst/>
              <a:latin typeface="+mn-lt"/>
              <a:ea typeface="+mn-ea"/>
              <a:cs typeface="+mn-cs"/>
            </a:rPr>
            <a:t>３年度以降は同水準となっている</a:t>
          </a:r>
          <a:r>
            <a:rPr kumimoji="1" lang="ja-JP" altLang="ja-JP" sz="1100">
              <a:solidFill>
                <a:schemeClr val="dk1"/>
              </a:solidFill>
              <a:effectLst/>
              <a:latin typeface="+mn-lt"/>
              <a:ea typeface="+mn-ea"/>
              <a:cs typeface="+mn-cs"/>
            </a:rPr>
            <a:t>。本市は市域が広大で保有する公共施設数も多く、施設の維持管理経費が増加していく懸念があるが、物件費が以前と比較して減少傾向にあるのは、会計年度任用職員制度の導入により物件費に計上していた賃金が人件費にシフトされたことによ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104140</xdr:rowOff>
    </xdr:from>
    <xdr:to>
      <xdr:col>82</xdr:col>
      <xdr:colOff>107950</xdr:colOff>
      <xdr:row>16</xdr:row>
      <xdr:rowOff>134620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8473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27940</xdr:rowOff>
    </xdr:from>
    <xdr:to>
      <xdr:col>78</xdr:col>
      <xdr:colOff>69850</xdr:colOff>
      <xdr:row>16</xdr:row>
      <xdr:rowOff>104140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711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147337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27940</xdr:rowOff>
    </xdr:from>
    <xdr:to>
      <xdr:col>73</xdr:col>
      <xdr:colOff>180975</xdr:colOff>
      <xdr:row>16</xdr:row>
      <xdr:rowOff>119380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7711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88917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119380</xdr:rowOff>
    </xdr:from>
    <xdr:to>
      <xdr:col>69</xdr:col>
      <xdr:colOff>92075</xdr:colOff>
      <xdr:row>17</xdr:row>
      <xdr:rowOff>69850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8625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134637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55897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53340</xdr:rowOff>
    </xdr:from>
    <xdr:to>
      <xdr:col>78</xdr:col>
      <xdr:colOff>120650</xdr:colOff>
      <xdr:row>16</xdr:row>
      <xdr:rowOff>154940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165117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148590</xdr:rowOff>
    </xdr:from>
    <xdr:to>
      <xdr:col>74</xdr:col>
      <xdr:colOff>31750</xdr:colOff>
      <xdr:row>16</xdr:row>
      <xdr:rowOff>78740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63517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68580</xdr:rowOff>
    </xdr:from>
    <xdr:to>
      <xdr:col>69</xdr:col>
      <xdr:colOff>142875</xdr:colOff>
      <xdr:row>16</xdr:row>
      <xdr:rowOff>170180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154957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岡山県平均、類似団体平均に比べ、大きく下回っている。障害者に対する訓練給付や介護給付が年々増えてきているが、障害者の人数自体は急激に伸びている状況ではないため、利用者の増加及びサービスの充実などの理由が考えられる。児童福祉関係については、少子化の影響により減少しており、生活保護関係についても受給者の減少により減少傾向となってい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271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99077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133350</xdr:rowOff>
    </xdr:from>
    <xdr:to>
      <xdr:col>19</xdr:col>
      <xdr:colOff>187325</xdr:colOff>
      <xdr:row>54</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220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133350</xdr:rowOff>
    </xdr:from>
    <xdr:to>
      <xdr:col>15</xdr:col>
      <xdr:colOff>98425</xdr:colOff>
      <xdr:row>53</xdr:row>
      <xdr:rowOff>133350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220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137177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133350</xdr:rowOff>
    </xdr:from>
    <xdr:to>
      <xdr:col>11</xdr:col>
      <xdr:colOff>9525</xdr:colOff>
      <xdr:row>54</xdr:row>
      <xdr:rowOff>152400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2202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168927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82550</xdr:rowOff>
    </xdr:from>
    <xdr:to>
      <xdr:col>15</xdr:col>
      <xdr:colOff>149225</xdr:colOff>
      <xdr:row>54</xdr:row>
      <xdr:rowOff>12700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1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22877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82550</xdr:rowOff>
    </xdr:from>
    <xdr:to>
      <xdr:col>11</xdr:col>
      <xdr:colOff>60325</xdr:colOff>
      <xdr:row>54</xdr:row>
      <xdr:rowOff>12700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1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22877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41927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岡山県平均、類似団体平均を下回っており、近年は減少傾向にある。これは、令和２年度より簡易水道事業特別会計の水道事業への統合や下水道事業特別会計の公営企業会計への移行による減額が大きい。今後も、各事業においては独立採算の原則に立ち返った健全運営を一層推進す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23585</xdr:rowOff>
    </xdr:from>
    <xdr:to>
      <xdr:col>82</xdr:col>
      <xdr:colOff>107950</xdr:colOff>
      <xdr:row>56</xdr:row>
      <xdr:rowOff>56243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6247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45357</xdr:rowOff>
    </xdr:from>
    <xdr:to>
      <xdr:col>78</xdr:col>
      <xdr:colOff>69850</xdr:colOff>
      <xdr:row>56</xdr:row>
      <xdr:rowOff>56243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465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45357</xdr:rowOff>
    </xdr:from>
    <xdr:to>
      <xdr:col>73</xdr:col>
      <xdr:colOff>180975</xdr:colOff>
      <xdr:row>56</xdr:row>
      <xdr:rowOff>165100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465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165100</xdr:rowOff>
    </xdr:from>
    <xdr:to>
      <xdr:col>69</xdr:col>
      <xdr:colOff>92075</xdr:colOff>
      <xdr:row>59</xdr:row>
      <xdr:rowOff>118835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766300"/>
          <a:ext cx="889000" cy="46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72770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144235</xdr:rowOff>
    </xdr:from>
    <xdr:to>
      <xdr:col>82</xdr:col>
      <xdr:colOff>158750</xdr:colOff>
      <xdr:row>56</xdr:row>
      <xdr:rowOff>74385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160762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5443</xdr:rowOff>
    </xdr:from>
    <xdr:to>
      <xdr:col>78</xdr:col>
      <xdr:colOff>120650</xdr:colOff>
      <xdr:row>56</xdr:row>
      <xdr:rowOff>107043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117220</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166007</xdr:rowOff>
    </xdr:from>
    <xdr:to>
      <xdr:col>74</xdr:col>
      <xdr:colOff>31750</xdr:colOff>
      <xdr:row>56</xdr:row>
      <xdr:rowOff>96157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106334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154412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下回っているが、これは合併後、報償費や補助費の一斉見直しを行い、５％～１５％の縮減を行ってきたことによる。今後も行財政改革により、費用対効果も検討したうえで各種補助金の見直しを行い、適正な執行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81280</xdr:rowOff>
    </xdr:from>
    <xdr:to>
      <xdr:col>82</xdr:col>
      <xdr:colOff>107950</xdr:colOff>
      <xdr:row>36</xdr:row>
      <xdr:rowOff>94996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25348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21844</xdr:rowOff>
    </xdr:from>
    <xdr:to>
      <xdr:col>78</xdr:col>
      <xdr:colOff>69850</xdr:colOff>
      <xdr:row>36</xdr:row>
      <xdr:rowOff>94996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1940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161290</xdr:rowOff>
    </xdr:from>
    <xdr:to>
      <xdr:col>73</xdr:col>
      <xdr:colOff>180975</xdr:colOff>
      <xdr:row>36</xdr:row>
      <xdr:rowOff>21844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1620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167149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24130</xdr:rowOff>
    </xdr:from>
    <xdr:to>
      <xdr:col>69</xdr:col>
      <xdr:colOff>92075</xdr:colOff>
      <xdr:row>35</xdr:row>
      <xdr:rowOff>161290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0248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47007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44196</xdr:rowOff>
    </xdr:from>
    <xdr:to>
      <xdr:col>78</xdr:col>
      <xdr:colOff>120650</xdr:colOff>
      <xdr:row>36</xdr:row>
      <xdr:rowOff>145796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155973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142494</xdr:rowOff>
    </xdr:from>
    <xdr:to>
      <xdr:col>74</xdr:col>
      <xdr:colOff>31750</xdr:colOff>
      <xdr:row>36</xdr:row>
      <xdr:rowOff>72644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82821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110490</xdr:rowOff>
    </xdr:from>
    <xdr:to>
      <xdr:col>69</xdr:col>
      <xdr:colOff>142875</xdr:colOff>
      <xdr:row>36</xdr:row>
      <xdr:rowOff>40640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50817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144780</xdr:rowOff>
    </xdr:from>
    <xdr:to>
      <xdr:col>65</xdr:col>
      <xdr:colOff>53975</xdr:colOff>
      <xdr:row>35</xdr:row>
      <xdr:rowOff>74930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85107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全国平均、岡山県平均、類似団体平均を大きく上回っている。これは、市庁舎や複合施設の建設など、近年大型事業が続いていることや</a:t>
          </a:r>
          <a:r>
            <a:rPr kumimoji="1" lang="ja-JP" altLang="en-US" sz="1100">
              <a:solidFill>
                <a:schemeClr val="dk1"/>
              </a:solidFill>
              <a:effectLst/>
              <a:latin typeface="+mn-lt"/>
              <a:ea typeface="+mn-ea"/>
              <a:cs typeface="+mn-cs"/>
            </a:rPr>
            <a:t>、地理的条件等が不利な本市において多発する</a:t>
          </a:r>
          <a:r>
            <a:rPr kumimoji="1" lang="ja-JP" altLang="ja-JP" sz="1100">
              <a:solidFill>
                <a:schemeClr val="dk1"/>
              </a:solidFill>
              <a:effectLst/>
              <a:latin typeface="+mn-lt"/>
              <a:ea typeface="+mn-ea"/>
              <a:cs typeface="+mn-cs"/>
            </a:rPr>
            <a:t>災害復旧事業の影響</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が考えられ、今後も増加する見込みにある。普通建設事業に係る地方債発行額については、財政運営適正化計画に基づき、事業計画の延伸等による発行額の抑制に努める必要がある。</a:t>
          </a:r>
          <a:endParaRPr lang="ja-JP" altLang="ja-JP">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157480</xdr:rowOff>
    </xdr:from>
    <xdr:to>
      <xdr:col>24</xdr:col>
      <xdr:colOff>25400</xdr:colOff>
      <xdr:row>76</xdr:row>
      <xdr:rowOff>14605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01623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155592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671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138430</xdr:rowOff>
    </xdr:from>
    <xdr:to>
      <xdr:col>19</xdr:col>
      <xdr:colOff>187325</xdr:colOff>
      <xdr:row>76</xdr:row>
      <xdr:rowOff>14605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99718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85107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134620</xdr:rowOff>
    </xdr:from>
    <xdr:to>
      <xdr:col>15</xdr:col>
      <xdr:colOff>98425</xdr:colOff>
      <xdr:row>75</xdr:row>
      <xdr:rowOff>138430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29933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64152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134620</xdr:rowOff>
    </xdr:from>
    <xdr:to>
      <xdr:col>11</xdr:col>
      <xdr:colOff>9525</xdr:colOff>
      <xdr:row>75</xdr:row>
      <xdr:rowOff>138430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29933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75582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106680</xdr:rowOff>
    </xdr:from>
    <xdr:to>
      <xdr:col>24</xdr:col>
      <xdr:colOff>76200</xdr:colOff>
      <xdr:row>76</xdr:row>
      <xdr:rowOff>36830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78757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9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135255</xdr:rowOff>
    </xdr:from>
    <xdr:to>
      <xdr:col>20</xdr:col>
      <xdr:colOff>38100</xdr:colOff>
      <xdr:row>76</xdr:row>
      <xdr:rowOff>65405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99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50182</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080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87630</xdr:rowOff>
    </xdr:from>
    <xdr:to>
      <xdr:col>15</xdr:col>
      <xdr:colOff>149225</xdr:colOff>
      <xdr:row>76</xdr:row>
      <xdr:rowOff>17780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2557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83820</xdr:rowOff>
    </xdr:from>
    <xdr:to>
      <xdr:col>11</xdr:col>
      <xdr:colOff>60325</xdr:colOff>
      <xdr:row>76</xdr:row>
      <xdr:rowOff>13970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170197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02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87630</xdr:rowOff>
    </xdr:from>
    <xdr:to>
      <xdr:col>6</xdr:col>
      <xdr:colOff>171450</xdr:colOff>
      <xdr:row>76</xdr:row>
      <xdr:rowOff>17780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2557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岡山県平均、類似団体平均を下回っているが、今後の一般財源の減少に備え、より一層の効率化を図る必要がある。行政運営の効率化、行政関与の必要性等を考慮のうえ、民間委託についても再検討を行い行政のスリム化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97282</xdr:rowOff>
    </xdr:from>
    <xdr:to>
      <xdr:col>82</xdr:col>
      <xdr:colOff>107950</xdr:colOff>
      <xdr:row>75</xdr:row>
      <xdr:rowOff>156718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295603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103140</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13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145288</xdr:rowOff>
    </xdr:from>
    <xdr:to>
      <xdr:col>78</xdr:col>
      <xdr:colOff>69850</xdr:colOff>
      <xdr:row>75</xdr:row>
      <xdr:rowOff>97282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283258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201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145288</xdr:rowOff>
    </xdr:from>
    <xdr:to>
      <xdr:col>73</xdr:col>
      <xdr:colOff>180975</xdr:colOff>
      <xdr:row>75</xdr:row>
      <xdr:rowOff>152146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2832588"/>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152146</xdr:rowOff>
    </xdr:from>
    <xdr:to>
      <xdr:col>69</xdr:col>
      <xdr:colOff>92075</xdr:colOff>
      <xdr:row>76</xdr:row>
      <xdr:rowOff>44704</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0108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105918</xdr:rowOff>
    </xdr:from>
    <xdr:to>
      <xdr:col>82</xdr:col>
      <xdr:colOff>158750</xdr:colOff>
      <xdr:row>76</xdr:row>
      <xdr:rowOff>36069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122445</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80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46482</xdr:rowOff>
    </xdr:from>
    <xdr:to>
      <xdr:col>78</xdr:col>
      <xdr:colOff>120650</xdr:colOff>
      <xdr:row>75</xdr:row>
      <xdr:rowOff>148081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158259</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674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94488</xdr:rowOff>
    </xdr:from>
    <xdr:to>
      <xdr:col>74</xdr:col>
      <xdr:colOff>31750</xdr:colOff>
      <xdr:row>75</xdr:row>
      <xdr:rowOff>24638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34815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101346</xdr:rowOff>
    </xdr:from>
    <xdr:to>
      <xdr:col>69</xdr:col>
      <xdr:colOff>142875</xdr:colOff>
      <xdr:row>76</xdr:row>
      <xdr:rowOff>31496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41673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105681</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岡山県高梁市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92656</xdr:rowOff>
    </xdr:from>
    <xdr:to>
      <xdr:col>29</xdr:col>
      <xdr:colOff>127000</xdr:colOff>
      <xdr:row>14</xdr:row>
      <xdr:rowOff>43049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369131"/>
          <a:ext cx="647700" cy="121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92266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83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43049</xdr:rowOff>
    </xdr:from>
    <xdr:to>
      <xdr:col>26</xdr:col>
      <xdr:colOff>50800</xdr:colOff>
      <xdr:row>14</xdr:row>
      <xdr:rowOff>54349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490974"/>
          <a:ext cx="698500" cy="11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79410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54349</xdr:rowOff>
    </xdr:from>
    <xdr:to>
      <xdr:col>22</xdr:col>
      <xdr:colOff>114300</xdr:colOff>
      <xdr:row>14</xdr:row>
      <xdr:rowOff>87311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502274"/>
          <a:ext cx="698500" cy="32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91069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5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87311</xdr:rowOff>
    </xdr:from>
    <xdr:to>
      <xdr:col>18</xdr:col>
      <xdr:colOff>177800</xdr:colOff>
      <xdr:row>15</xdr:row>
      <xdr:rowOff>1607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535236"/>
          <a:ext cx="698500" cy="85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136310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168597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41856</xdr:rowOff>
    </xdr:from>
    <xdr:to>
      <xdr:col>29</xdr:col>
      <xdr:colOff>177800</xdr:colOff>
      <xdr:row>13</xdr:row>
      <xdr:rowOff>143456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318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58383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163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163699</xdr:rowOff>
    </xdr:from>
    <xdr:to>
      <xdr:col>26</xdr:col>
      <xdr:colOff>101600</xdr:colOff>
      <xdr:row>14</xdr:row>
      <xdr:rowOff>93849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440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104026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209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3549</xdr:rowOff>
    </xdr:from>
    <xdr:to>
      <xdr:col>22</xdr:col>
      <xdr:colOff>165100</xdr:colOff>
      <xdr:row>14</xdr:row>
      <xdr:rowOff>105149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451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115326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220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36511</xdr:rowOff>
    </xdr:from>
    <xdr:to>
      <xdr:col>19</xdr:col>
      <xdr:colOff>38100</xdr:colOff>
      <xdr:row>14</xdr:row>
      <xdr:rowOff>138111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484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148288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253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122257</xdr:rowOff>
    </xdr:from>
    <xdr:to>
      <xdr:col>15</xdr:col>
      <xdr:colOff>101600</xdr:colOff>
      <xdr:row>15</xdr:row>
      <xdr:rowOff>52407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570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62584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339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325627</xdr:rowOff>
    </xdr:from>
    <xdr:to>
      <xdr:col>29</xdr:col>
      <xdr:colOff>127000</xdr:colOff>
      <xdr:row>38</xdr:row>
      <xdr:rowOff>8344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003800" y="7450327"/>
          <a:ext cx="647700" cy="256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336020</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7460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325627</xdr:rowOff>
    </xdr:from>
    <xdr:to>
      <xdr:col>26</xdr:col>
      <xdr:colOff>50800</xdr:colOff>
      <xdr:row>38</xdr:row>
      <xdr:rowOff>5973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4305300" y="7450327"/>
          <a:ext cx="698500" cy="23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87913</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755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341032</xdr:rowOff>
    </xdr:from>
    <xdr:to>
      <xdr:col>22</xdr:col>
      <xdr:colOff>114300</xdr:colOff>
      <xdr:row>38</xdr:row>
      <xdr:rowOff>5973</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3606800" y="7465732"/>
          <a:ext cx="698500" cy="7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91411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755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340937</xdr:rowOff>
    </xdr:from>
    <xdr:to>
      <xdr:col>18</xdr:col>
      <xdr:colOff>177800</xdr:colOff>
      <xdr:row>37</xdr:row>
      <xdr:rowOff>341032</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a:off x="2908300" y="7465637"/>
          <a:ext cx="698500" cy="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97076</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756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747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94843</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756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300444</xdr:rowOff>
    </xdr:from>
    <xdr:to>
      <xdr:col>29</xdr:col>
      <xdr:colOff>177800</xdr:colOff>
      <xdr:row>38</xdr:row>
      <xdr:rowOff>59144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7425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145521</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727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274827</xdr:rowOff>
    </xdr:from>
    <xdr:to>
      <xdr:col>26</xdr:col>
      <xdr:colOff>101600</xdr:colOff>
      <xdr:row>38</xdr:row>
      <xdr:rowOff>33527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7399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43704</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16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298073</xdr:rowOff>
    </xdr:from>
    <xdr:to>
      <xdr:col>22</xdr:col>
      <xdr:colOff>165100</xdr:colOff>
      <xdr:row>38</xdr:row>
      <xdr:rowOff>56773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7422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66950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191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290232</xdr:rowOff>
    </xdr:from>
    <xdr:to>
      <xdr:col>19</xdr:col>
      <xdr:colOff>38100</xdr:colOff>
      <xdr:row>38</xdr:row>
      <xdr:rowOff>48932</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7414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59109</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183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290137</xdr:rowOff>
    </xdr:from>
    <xdr:to>
      <xdr:col>15</xdr:col>
      <xdr:colOff>101600</xdr:colOff>
      <xdr:row>38</xdr:row>
      <xdr:rowOff>48837</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7414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59014</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18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岡山県高梁市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26,861
25,928
546.99
27,279,348
26,071,818
895,281
13,938,543
30,951,323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118201</xdr:rowOff>
    </xdr:from>
    <xdr:to>
      <xdr:col>24</xdr:col>
      <xdr:colOff>63500</xdr:colOff>
      <xdr:row>33</xdr:row>
      <xdr:rowOff>75812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604601"/>
          <a:ext cx="838200" cy="12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22521</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94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35219</xdr:rowOff>
    </xdr:from>
    <xdr:to>
      <xdr:col>19</xdr:col>
      <xdr:colOff>177800</xdr:colOff>
      <xdr:row>33</xdr:row>
      <xdr:rowOff>75812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693069"/>
          <a:ext cx="889000" cy="4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161826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33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35219</xdr:rowOff>
    </xdr:from>
    <xdr:to>
      <xdr:col>15</xdr:col>
      <xdr:colOff>50800</xdr:colOff>
      <xdr:row>33</xdr:row>
      <xdr:rowOff>77706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693069"/>
          <a:ext cx="889000" cy="4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169380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34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77706</xdr:rowOff>
    </xdr:from>
    <xdr:to>
      <xdr:col>10</xdr:col>
      <xdr:colOff>114300</xdr:colOff>
      <xdr:row>35</xdr:row>
      <xdr:rowOff>43057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735556"/>
          <a:ext cx="889000" cy="308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46350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39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150461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9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67401</xdr:rowOff>
    </xdr:from>
    <xdr:to>
      <xdr:col>24</xdr:col>
      <xdr:colOff>114300</xdr:colOff>
      <xdr:row>32</xdr:row>
      <xdr:rowOff>169001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55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90278</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405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25012</xdr:rowOff>
    </xdr:from>
    <xdr:to>
      <xdr:col>20</xdr:col>
      <xdr:colOff>38100</xdr:colOff>
      <xdr:row>33</xdr:row>
      <xdr:rowOff>126612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68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143139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458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155869</xdr:rowOff>
    </xdr:from>
    <xdr:to>
      <xdr:col>15</xdr:col>
      <xdr:colOff>101600</xdr:colOff>
      <xdr:row>33</xdr:row>
      <xdr:rowOff>86019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64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102546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417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26906</xdr:rowOff>
    </xdr:from>
    <xdr:to>
      <xdr:col>10</xdr:col>
      <xdr:colOff>165100</xdr:colOff>
      <xdr:row>33</xdr:row>
      <xdr:rowOff>128506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68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145033</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459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163707</xdr:rowOff>
    </xdr:from>
    <xdr:to>
      <xdr:col>6</xdr:col>
      <xdr:colOff>38100</xdr:colOff>
      <xdr:row>35</xdr:row>
      <xdr:rowOff>93857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99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110384</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768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164516</xdr:rowOff>
    </xdr:from>
    <xdr:to>
      <xdr:col>24</xdr:col>
      <xdr:colOff>63500</xdr:colOff>
      <xdr:row>57</xdr:row>
      <xdr:rowOff>169242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937166"/>
          <a:ext cx="838200" cy="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116047</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888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168902</xdr:rowOff>
    </xdr:from>
    <xdr:to>
      <xdr:col>19</xdr:col>
      <xdr:colOff>177800</xdr:colOff>
      <xdr:row>57</xdr:row>
      <xdr:rowOff>169242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908300" y="9941552"/>
          <a:ext cx="889000" cy="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62161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1000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168902</xdr:rowOff>
    </xdr:from>
    <xdr:to>
      <xdr:col>15</xdr:col>
      <xdr:colOff>50800</xdr:colOff>
      <xdr:row>58</xdr:row>
      <xdr:rowOff>23388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941552"/>
          <a:ext cx="889000" cy="2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73217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1001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15833</xdr:rowOff>
    </xdr:from>
    <xdr:to>
      <xdr:col>10</xdr:col>
      <xdr:colOff>114300</xdr:colOff>
      <xdr:row>58</xdr:row>
      <xdr:rowOff>23388</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9959933"/>
          <a:ext cx="889000" cy="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84963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100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91402</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1003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113716</xdr:rowOff>
    </xdr:from>
    <xdr:to>
      <xdr:col>24</xdr:col>
      <xdr:colOff>114300</xdr:colOff>
      <xdr:row>58</xdr:row>
      <xdr:rowOff>43866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88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136593</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737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118442</xdr:rowOff>
    </xdr:from>
    <xdr:to>
      <xdr:col>20</xdr:col>
      <xdr:colOff>38100</xdr:colOff>
      <xdr:row>58</xdr:row>
      <xdr:rowOff>48592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89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65119</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666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118102</xdr:rowOff>
    </xdr:from>
    <xdr:to>
      <xdr:col>15</xdr:col>
      <xdr:colOff>101600</xdr:colOff>
      <xdr:row>58</xdr:row>
      <xdr:rowOff>48252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89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64779</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665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144038</xdr:rowOff>
    </xdr:from>
    <xdr:to>
      <xdr:col>10</xdr:col>
      <xdr:colOff>165100</xdr:colOff>
      <xdr:row>58</xdr:row>
      <xdr:rowOff>74188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90715</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691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136483</xdr:rowOff>
    </xdr:from>
    <xdr:to>
      <xdr:col>6</xdr:col>
      <xdr:colOff>38100</xdr:colOff>
      <xdr:row>58</xdr:row>
      <xdr:rowOff>66633</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0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83160</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9684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81902</xdr:rowOff>
    </xdr:from>
    <xdr:to>
      <xdr:col>24</xdr:col>
      <xdr:colOff>63500</xdr:colOff>
      <xdr:row>78</xdr:row>
      <xdr:rowOff>87140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455002"/>
          <a:ext cx="838200" cy="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165061</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81902</xdr:rowOff>
    </xdr:from>
    <xdr:to>
      <xdr:col>19</xdr:col>
      <xdr:colOff>177800</xdr:colOff>
      <xdr:row>78</xdr:row>
      <xdr:rowOff>94780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455002"/>
          <a:ext cx="889000" cy="1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78306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90951</xdr:rowOff>
    </xdr:from>
    <xdr:to>
      <xdr:col>15</xdr:col>
      <xdr:colOff>50800</xdr:colOff>
      <xdr:row>78</xdr:row>
      <xdr:rowOff>94780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464051"/>
          <a:ext cx="889000" cy="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75506</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0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90951</xdr:rowOff>
    </xdr:from>
    <xdr:to>
      <xdr:col>10</xdr:col>
      <xdr:colOff>114300</xdr:colOff>
      <xdr:row>78</xdr:row>
      <xdr:rowOff>112249</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464051"/>
          <a:ext cx="889000" cy="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102500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3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37636</xdr:rowOff>
    </xdr:from>
    <xdr:to>
      <xdr:col>6</xdr:col>
      <xdr:colOff>38100</xdr:colOff>
      <xdr:row>78</xdr:row>
      <xdr:rowOff>139236</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155763</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36340</xdr:rowOff>
    </xdr:from>
    <xdr:to>
      <xdr:col>24</xdr:col>
      <xdr:colOff>114300</xdr:colOff>
      <xdr:row>78</xdr:row>
      <xdr:rowOff>137940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0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122717</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2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31102</xdr:rowOff>
    </xdr:from>
    <xdr:to>
      <xdr:col>20</xdr:col>
      <xdr:colOff>38100</xdr:colOff>
      <xdr:row>78</xdr:row>
      <xdr:rowOff>132702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0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123829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49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43980</xdr:rowOff>
    </xdr:from>
    <xdr:to>
      <xdr:col>15</xdr:col>
      <xdr:colOff>101600</xdr:colOff>
      <xdr:row>78</xdr:row>
      <xdr:rowOff>145580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1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136707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0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40151</xdr:rowOff>
    </xdr:from>
    <xdr:to>
      <xdr:col>10</xdr:col>
      <xdr:colOff>165100</xdr:colOff>
      <xdr:row>78</xdr:row>
      <xdr:rowOff>141751</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1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132878</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05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61449</xdr:rowOff>
    </xdr:from>
    <xdr:to>
      <xdr:col>6</xdr:col>
      <xdr:colOff>38100</xdr:colOff>
      <xdr:row>78</xdr:row>
      <xdr:rowOff>163049</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3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154176</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27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157896</xdr:rowOff>
    </xdr:from>
    <xdr:to>
      <xdr:col>24</xdr:col>
      <xdr:colOff>63500</xdr:colOff>
      <xdr:row>97</xdr:row>
      <xdr:rowOff>8911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617096"/>
          <a:ext cx="838200" cy="2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135346</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5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657</xdr:rowOff>
    </xdr:from>
    <xdr:to>
      <xdr:col>19</xdr:col>
      <xdr:colOff>177800</xdr:colOff>
      <xdr:row>97</xdr:row>
      <xdr:rowOff>8911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631307"/>
          <a:ext cx="889000" cy="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128671</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24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657</xdr:rowOff>
    </xdr:from>
    <xdr:to>
      <xdr:col>15</xdr:col>
      <xdr:colOff>50800</xdr:colOff>
      <xdr:row>97</xdr:row>
      <xdr:rowOff>156555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631307"/>
          <a:ext cx="889000" cy="15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48730</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16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127112</xdr:rowOff>
    </xdr:from>
    <xdr:to>
      <xdr:col>10</xdr:col>
      <xdr:colOff>114300</xdr:colOff>
      <xdr:row>97</xdr:row>
      <xdr:rowOff>156555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757762"/>
          <a:ext cx="889000" cy="29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54833</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19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54345</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30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107096</xdr:rowOff>
    </xdr:from>
    <xdr:to>
      <xdr:col>24</xdr:col>
      <xdr:colOff>114300</xdr:colOff>
      <xdr:row>97</xdr:row>
      <xdr:rowOff>37246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56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85523</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544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129561</xdr:rowOff>
    </xdr:from>
    <xdr:to>
      <xdr:col>20</xdr:col>
      <xdr:colOff>38100</xdr:colOff>
      <xdr:row>97</xdr:row>
      <xdr:rowOff>59711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58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50838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68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121307</xdr:rowOff>
    </xdr:from>
    <xdr:to>
      <xdr:col>15</xdr:col>
      <xdr:colOff>101600</xdr:colOff>
      <xdr:row>97</xdr:row>
      <xdr:rowOff>51457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58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42584</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6673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105755</xdr:rowOff>
    </xdr:from>
    <xdr:to>
      <xdr:col>10</xdr:col>
      <xdr:colOff>165100</xdr:colOff>
      <xdr:row>98</xdr:row>
      <xdr:rowOff>35905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73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27032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82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76312</xdr:rowOff>
    </xdr:from>
    <xdr:to>
      <xdr:col>6</xdr:col>
      <xdr:colOff>38100</xdr:colOff>
      <xdr:row>98</xdr:row>
      <xdr:rowOff>6462</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70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169039</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79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55777</xdr:rowOff>
    </xdr:from>
    <xdr:to>
      <xdr:col>55</xdr:col>
      <xdr:colOff>0</xdr:colOff>
      <xdr:row>36</xdr:row>
      <xdr:rowOff>94288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227977"/>
          <a:ext cx="838200" cy="3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84320</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256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94288</xdr:rowOff>
    </xdr:from>
    <xdr:to>
      <xdr:col>50</xdr:col>
      <xdr:colOff>114300</xdr:colOff>
      <xdr:row>36</xdr:row>
      <xdr:rowOff>167349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266488"/>
          <a:ext cx="889000" cy="7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32428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76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106507</xdr:rowOff>
    </xdr:from>
    <xdr:to>
      <xdr:col>45</xdr:col>
      <xdr:colOff>177800</xdr:colOff>
      <xdr:row>36</xdr:row>
      <xdr:rowOff>167349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935807"/>
          <a:ext cx="889000" cy="40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43458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8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106507</xdr:rowOff>
    </xdr:from>
    <xdr:to>
      <xdr:col>41</xdr:col>
      <xdr:colOff>50800</xdr:colOff>
      <xdr:row>37</xdr:row>
      <xdr:rowOff>103326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935807"/>
          <a:ext cx="889000" cy="51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9735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165159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4977</xdr:rowOff>
    </xdr:from>
    <xdr:to>
      <xdr:col>55</xdr:col>
      <xdr:colOff>50800</xdr:colOff>
      <xdr:row>36</xdr:row>
      <xdr:rowOff>106577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17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27854</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028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43488</xdr:rowOff>
    </xdr:from>
    <xdr:to>
      <xdr:col>50</xdr:col>
      <xdr:colOff>165100</xdr:colOff>
      <xdr:row>36</xdr:row>
      <xdr:rowOff>145088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21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161615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99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116549</xdr:rowOff>
    </xdr:from>
    <xdr:to>
      <xdr:col>46</xdr:col>
      <xdr:colOff>38100</xdr:colOff>
      <xdr:row>37</xdr:row>
      <xdr:rowOff>46699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28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63226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063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55707</xdr:rowOff>
    </xdr:from>
    <xdr:to>
      <xdr:col>41</xdr:col>
      <xdr:colOff>101600</xdr:colOff>
      <xdr:row>34</xdr:row>
      <xdr:rowOff>157307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88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2384</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660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52526</xdr:rowOff>
    </xdr:from>
    <xdr:to>
      <xdr:col>36</xdr:col>
      <xdr:colOff>165100</xdr:colOff>
      <xdr:row>37</xdr:row>
      <xdr:rowOff>154126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9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145253</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48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109063</xdr:rowOff>
    </xdr:from>
    <xdr:to>
      <xdr:col>55</xdr:col>
      <xdr:colOff>0</xdr:colOff>
      <xdr:row>57</xdr:row>
      <xdr:rowOff>5925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710263"/>
          <a:ext cx="838200" cy="68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27302</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9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5925</xdr:rowOff>
    </xdr:from>
    <xdr:to>
      <xdr:col>50</xdr:col>
      <xdr:colOff>114300</xdr:colOff>
      <xdr:row>57</xdr:row>
      <xdr:rowOff>22584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778575"/>
          <a:ext cx="889000" cy="1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157069</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92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22584</xdr:rowOff>
    </xdr:from>
    <xdr:to>
      <xdr:col>45</xdr:col>
      <xdr:colOff>177800</xdr:colOff>
      <xdr:row>57</xdr:row>
      <xdr:rowOff>64233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795234"/>
          <a:ext cx="889000" cy="4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132549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90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64233</xdr:rowOff>
    </xdr:from>
    <xdr:to>
      <xdr:col>41</xdr:col>
      <xdr:colOff>50800</xdr:colOff>
      <xdr:row>57</xdr:row>
      <xdr:rowOff>103810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836883"/>
          <a:ext cx="889000" cy="3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141320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91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1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163408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59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58263</xdr:rowOff>
    </xdr:from>
    <xdr:to>
      <xdr:col>55</xdr:col>
      <xdr:colOff>50800</xdr:colOff>
      <xdr:row>56</xdr:row>
      <xdr:rowOff>159863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65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81140</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510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126575</xdr:rowOff>
    </xdr:from>
    <xdr:to>
      <xdr:col>50</xdr:col>
      <xdr:colOff>165100</xdr:colOff>
      <xdr:row>57</xdr:row>
      <xdr:rowOff>56725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72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73252</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503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143234</xdr:rowOff>
    </xdr:from>
    <xdr:to>
      <xdr:col>46</xdr:col>
      <xdr:colOff>38100</xdr:colOff>
      <xdr:row>57</xdr:row>
      <xdr:rowOff>73384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74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89911</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519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13433</xdr:rowOff>
    </xdr:from>
    <xdr:to>
      <xdr:col>41</xdr:col>
      <xdr:colOff>101600</xdr:colOff>
      <xdr:row>57</xdr:row>
      <xdr:rowOff>115033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78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131560</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561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53010</xdr:rowOff>
    </xdr:from>
    <xdr:to>
      <xdr:col>36</xdr:col>
      <xdr:colOff>165100</xdr:colOff>
      <xdr:row>57</xdr:row>
      <xdr:rowOff>154610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8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145737</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991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158775</xdr:rowOff>
    </xdr:from>
    <xdr:to>
      <xdr:col>55</xdr:col>
      <xdr:colOff>0</xdr:colOff>
      <xdr:row>79</xdr:row>
      <xdr:rowOff>8573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188975"/>
          <a:ext cx="838200" cy="36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73296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74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157302</xdr:rowOff>
    </xdr:from>
    <xdr:to>
      <xdr:col>50</xdr:col>
      <xdr:colOff>114300</xdr:colOff>
      <xdr:row>79</xdr:row>
      <xdr:rowOff>8573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530402"/>
          <a:ext cx="889000" cy="2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48289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0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120092</xdr:rowOff>
    </xdr:from>
    <xdr:to>
      <xdr:col>45</xdr:col>
      <xdr:colOff>177800</xdr:colOff>
      <xdr:row>78</xdr:row>
      <xdr:rowOff>157302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321742"/>
          <a:ext cx="889000" cy="20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141419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42635</xdr:rowOff>
    </xdr:from>
    <xdr:to>
      <xdr:col>41</xdr:col>
      <xdr:colOff>50800</xdr:colOff>
      <xdr:row>77</xdr:row>
      <xdr:rowOff>120092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072835"/>
          <a:ext cx="889000" cy="24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98925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30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107975</xdr:rowOff>
    </xdr:from>
    <xdr:to>
      <xdr:col>55</xdr:col>
      <xdr:colOff>50800</xdr:colOff>
      <xdr:row>77</xdr:row>
      <xdr:rowOff>38125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13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130852</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298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129223</xdr:rowOff>
    </xdr:from>
    <xdr:to>
      <xdr:col>50</xdr:col>
      <xdr:colOff>165100</xdr:colOff>
      <xdr:row>79</xdr:row>
      <xdr:rowOff>59373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0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50500</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595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106502</xdr:rowOff>
    </xdr:from>
    <xdr:to>
      <xdr:col>46</xdr:col>
      <xdr:colOff>38100</xdr:colOff>
      <xdr:row>79</xdr:row>
      <xdr:rowOff>36652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7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27779</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572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69292</xdr:rowOff>
    </xdr:from>
    <xdr:to>
      <xdr:col>41</xdr:col>
      <xdr:colOff>101600</xdr:colOff>
      <xdr:row>77</xdr:row>
      <xdr:rowOff>170892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27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162019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3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163285</xdr:rowOff>
    </xdr:from>
    <xdr:to>
      <xdr:col>36</xdr:col>
      <xdr:colOff>165100</xdr:colOff>
      <xdr:row>76</xdr:row>
      <xdr:rowOff>93435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02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109961</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279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82150</xdr:rowOff>
    </xdr:from>
    <xdr:to>
      <xdr:col>55</xdr:col>
      <xdr:colOff>0</xdr:colOff>
      <xdr:row>97</xdr:row>
      <xdr:rowOff>114257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712800"/>
          <a:ext cx="838200" cy="3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105512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736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80046</xdr:rowOff>
    </xdr:from>
    <xdr:to>
      <xdr:col>50</xdr:col>
      <xdr:colOff>114300</xdr:colOff>
      <xdr:row>97</xdr:row>
      <xdr:rowOff>114257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710696"/>
          <a:ext cx="889000" cy="3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61637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86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80046</xdr:rowOff>
    </xdr:from>
    <xdr:to>
      <xdr:col>45</xdr:col>
      <xdr:colOff>177800</xdr:colOff>
      <xdr:row>97</xdr:row>
      <xdr:rowOff>160793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710696"/>
          <a:ext cx="889000" cy="8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55396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85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160793</xdr:rowOff>
    </xdr:from>
    <xdr:to>
      <xdr:col>41</xdr:col>
      <xdr:colOff>50800</xdr:colOff>
      <xdr:row>98</xdr:row>
      <xdr:rowOff>63753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791443"/>
          <a:ext cx="889000" cy="7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65434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86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87143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4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31350</xdr:rowOff>
    </xdr:from>
    <xdr:to>
      <xdr:col>55</xdr:col>
      <xdr:colOff>50800</xdr:colOff>
      <xdr:row>97</xdr:row>
      <xdr:rowOff>132950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6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54227</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513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63457</xdr:rowOff>
    </xdr:from>
    <xdr:to>
      <xdr:col>50</xdr:col>
      <xdr:colOff>165100</xdr:colOff>
      <xdr:row>97</xdr:row>
      <xdr:rowOff>165057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69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10134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46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29246</xdr:rowOff>
    </xdr:from>
    <xdr:to>
      <xdr:col>46</xdr:col>
      <xdr:colOff>38100</xdr:colOff>
      <xdr:row>97</xdr:row>
      <xdr:rowOff>130846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65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147373</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6435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109993</xdr:rowOff>
    </xdr:from>
    <xdr:to>
      <xdr:col>41</xdr:col>
      <xdr:colOff>101600</xdr:colOff>
      <xdr:row>98</xdr:row>
      <xdr:rowOff>40143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4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56670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51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12953</xdr:rowOff>
    </xdr:from>
    <xdr:to>
      <xdr:col>36</xdr:col>
      <xdr:colOff>165100</xdr:colOff>
      <xdr:row>98</xdr:row>
      <xdr:rowOff>114553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1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105680</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0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42113</xdr:rowOff>
    </xdr:from>
    <xdr:to>
      <xdr:col>85</xdr:col>
      <xdr:colOff>127000</xdr:colOff>
      <xdr:row>36</xdr:row>
      <xdr:rowOff>167221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214313"/>
          <a:ext cx="838200" cy="12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44645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59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146647</xdr:rowOff>
    </xdr:from>
    <xdr:to>
      <xdr:col>81</xdr:col>
      <xdr:colOff>50800</xdr:colOff>
      <xdr:row>36</xdr:row>
      <xdr:rowOff>42113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5804497"/>
          <a:ext cx="889000" cy="40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145483</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6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142189</xdr:rowOff>
    </xdr:from>
    <xdr:to>
      <xdr:col>76</xdr:col>
      <xdr:colOff>114300</xdr:colOff>
      <xdr:row>33</xdr:row>
      <xdr:rowOff>146647</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5628589"/>
          <a:ext cx="889000" cy="17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130014</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6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163513</xdr:rowOff>
    </xdr:from>
    <xdr:to>
      <xdr:col>71</xdr:col>
      <xdr:colOff>177800</xdr:colOff>
      <xdr:row>32</xdr:row>
      <xdr:rowOff>142189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5478463"/>
          <a:ext cx="889000" cy="15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140860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65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129341</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6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116421</xdr:rowOff>
    </xdr:from>
    <xdr:to>
      <xdr:col>85</xdr:col>
      <xdr:colOff>177800</xdr:colOff>
      <xdr:row>37</xdr:row>
      <xdr:rowOff>46571</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28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139298</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140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162763</xdr:rowOff>
    </xdr:from>
    <xdr:to>
      <xdr:col>81</xdr:col>
      <xdr:colOff>101600</xdr:colOff>
      <xdr:row>36</xdr:row>
      <xdr:rowOff>92913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16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109440</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59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95847</xdr:rowOff>
    </xdr:from>
    <xdr:to>
      <xdr:col>76</xdr:col>
      <xdr:colOff>165100</xdr:colOff>
      <xdr:row>34</xdr:row>
      <xdr:rowOff>25997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575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42524</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552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91389</xdr:rowOff>
    </xdr:from>
    <xdr:to>
      <xdr:col>72</xdr:col>
      <xdr:colOff>38100</xdr:colOff>
      <xdr:row>33</xdr:row>
      <xdr:rowOff>21539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557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38066</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535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112713</xdr:rowOff>
    </xdr:from>
    <xdr:to>
      <xdr:col>67</xdr:col>
      <xdr:colOff>101600</xdr:colOff>
      <xdr:row>32</xdr:row>
      <xdr:rowOff>42863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542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59390</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520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152995</xdr:rowOff>
    </xdr:from>
    <xdr:to>
      <xdr:col>85</xdr:col>
      <xdr:colOff>127000</xdr:colOff>
      <xdr:row>76</xdr:row>
      <xdr:rowOff>153163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183195"/>
          <a:ext cx="838200" cy="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62009</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263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152995</xdr:rowOff>
    </xdr:from>
    <xdr:to>
      <xdr:col>81</xdr:col>
      <xdr:colOff>50800</xdr:colOff>
      <xdr:row>77</xdr:row>
      <xdr:rowOff>2442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183195"/>
          <a:ext cx="889000" cy="2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4340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37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2442</xdr:rowOff>
    </xdr:from>
    <xdr:to>
      <xdr:col>76</xdr:col>
      <xdr:colOff>114300</xdr:colOff>
      <xdr:row>77</xdr:row>
      <xdr:rowOff>34438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204092"/>
          <a:ext cx="889000" cy="3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10109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38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34438</xdr:rowOff>
    </xdr:from>
    <xdr:to>
      <xdr:col>71</xdr:col>
      <xdr:colOff>177800</xdr:colOff>
      <xdr:row>77</xdr:row>
      <xdr:rowOff>40608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236088"/>
          <a:ext cx="889000" cy="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20432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39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3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23488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39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102363</xdr:rowOff>
    </xdr:from>
    <xdr:to>
      <xdr:col>85</xdr:col>
      <xdr:colOff>177800</xdr:colOff>
      <xdr:row>77</xdr:row>
      <xdr:rowOff>32513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13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125240</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983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102195</xdr:rowOff>
    </xdr:from>
    <xdr:to>
      <xdr:col>81</xdr:col>
      <xdr:colOff>101600</xdr:colOff>
      <xdr:row>77</xdr:row>
      <xdr:rowOff>32345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13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48872</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2907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123092</xdr:rowOff>
    </xdr:from>
    <xdr:to>
      <xdr:col>76</xdr:col>
      <xdr:colOff>165100</xdr:colOff>
      <xdr:row>77</xdr:row>
      <xdr:rowOff>53242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15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69769</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292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155088</xdr:rowOff>
    </xdr:from>
    <xdr:to>
      <xdr:col>72</xdr:col>
      <xdr:colOff>38100</xdr:colOff>
      <xdr:row>77</xdr:row>
      <xdr:rowOff>85238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18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101766</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2960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161258</xdr:rowOff>
    </xdr:from>
    <xdr:to>
      <xdr:col>67</xdr:col>
      <xdr:colOff>101600</xdr:colOff>
      <xdr:row>77</xdr:row>
      <xdr:rowOff>91408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19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107935</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2966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59317</xdr:rowOff>
    </xdr:from>
    <xdr:to>
      <xdr:col>85</xdr:col>
      <xdr:colOff>127000</xdr:colOff>
      <xdr:row>98</xdr:row>
      <xdr:rowOff>73209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861417"/>
          <a:ext cx="838200" cy="1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8996</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18588</xdr:rowOff>
    </xdr:from>
    <xdr:to>
      <xdr:col>81</xdr:col>
      <xdr:colOff>50800</xdr:colOff>
      <xdr:row>98</xdr:row>
      <xdr:rowOff>59317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820688"/>
          <a:ext cx="889000" cy="4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106523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5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18588</xdr:rowOff>
    </xdr:from>
    <xdr:to>
      <xdr:col>76</xdr:col>
      <xdr:colOff>114300</xdr:colOff>
      <xdr:row>98</xdr:row>
      <xdr:rowOff>79784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20688"/>
          <a:ext cx="889000" cy="6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70597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87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41162</xdr:rowOff>
    </xdr:from>
    <xdr:to>
      <xdr:col>71</xdr:col>
      <xdr:colOff>177800</xdr:colOff>
      <xdr:row>98</xdr:row>
      <xdr:rowOff>79784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843262"/>
          <a:ext cx="889000" cy="3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134492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30578</xdr:rowOff>
    </xdr:from>
    <xdr:to>
      <xdr:col>67</xdr:col>
      <xdr:colOff>101600</xdr:colOff>
      <xdr:row>98</xdr:row>
      <xdr:rowOff>132178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123305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9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22409</xdr:rowOff>
    </xdr:from>
    <xdr:to>
      <xdr:col>85</xdr:col>
      <xdr:colOff>177800</xdr:colOff>
      <xdr:row>98</xdr:row>
      <xdr:rowOff>124009</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2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135996</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6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8517</xdr:rowOff>
    </xdr:from>
    <xdr:to>
      <xdr:col>81</xdr:col>
      <xdr:colOff>101600</xdr:colOff>
      <xdr:row>98</xdr:row>
      <xdr:rowOff>110117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1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101244</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0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139238</xdr:rowOff>
    </xdr:from>
    <xdr:to>
      <xdr:col>76</xdr:col>
      <xdr:colOff>165100</xdr:colOff>
      <xdr:row>98</xdr:row>
      <xdr:rowOff>69388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76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85915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54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28984</xdr:rowOff>
    </xdr:from>
    <xdr:to>
      <xdr:col>72</xdr:col>
      <xdr:colOff>38100</xdr:colOff>
      <xdr:row>98</xdr:row>
      <xdr:rowOff>130584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3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121711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2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161812</xdr:rowOff>
    </xdr:from>
    <xdr:to>
      <xdr:col>67</xdr:col>
      <xdr:colOff>101600</xdr:colOff>
      <xdr:row>98</xdr:row>
      <xdr:rowOff>91962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79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108489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56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148006</xdr:rowOff>
    </xdr:from>
    <xdr:to>
      <xdr:col>116</xdr:col>
      <xdr:colOff>63500</xdr:colOff>
      <xdr:row>39</xdr:row>
      <xdr:rowOff>11761</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6663106"/>
          <a:ext cx="838200" cy="3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101871</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45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9893</xdr:rowOff>
    </xdr:from>
    <xdr:to>
      <xdr:col>111</xdr:col>
      <xdr:colOff>177800</xdr:colOff>
      <xdr:row>39</xdr:row>
      <xdr:rowOff>11761</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696443"/>
          <a:ext cx="889000" cy="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38511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8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165341</xdr:rowOff>
    </xdr:from>
    <xdr:to>
      <xdr:col>107</xdr:col>
      <xdr:colOff>50800</xdr:colOff>
      <xdr:row>39</xdr:row>
      <xdr:rowOff>9893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680441"/>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42644</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8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165341</xdr:rowOff>
    </xdr:from>
    <xdr:to>
      <xdr:col>102</xdr:col>
      <xdr:colOff>114300</xdr:colOff>
      <xdr:row>39</xdr:row>
      <xdr:rowOff>44336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680441"/>
          <a:ext cx="889000" cy="5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37215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8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63485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97206</xdr:rowOff>
    </xdr:from>
    <xdr:to>
      <xdr:col>116</xdr:col>
      <xdr:colOff>114300</xdr:colOff>
      <xdr:row>39</xdr:row>
      <xdr:rowOff>27356</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1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57421</xdr:rowOff>
    </xdr:from>
    <xdr:ext cx="469744"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132411</xdr:rowOff>
    </xdr:from>
    <xdr:to>
      <xdr:col>112</xdr:col>
      <xdr:colOff>38100</xdr:colOff>
      <xdr:row>39</xdr:row>
      <xdr:rowOff>62561</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4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53688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74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130543</xdr:rowOff>
    </xdr:from>
    <xdr:to>
      <xdr:col>107</xdr:col>
      <xdr:colOff>101600</xdr:colOff>
      <xdr:row>39</xdr:row>
      <xdr:rowOff>60693</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4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51820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73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114541</xdr:rowOff>
    </xdr:from>
    <xdr:to>
      <xdr:col>102</xdr:col>
      <xdr:colOff>165100</xdr:colOff>
      <xdr:row>39</xdr:row>
      <xdr:rowOff>44691</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2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35818</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722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164986</xdr:rowOff>
    </xdr:from>
    <xdr:to>
      <xdr:col>98</xdr:col>
      <xdr:colOff>38100</xdr:colOff>
      <xdr:row>39</xdr:row>
      <xdr:rowOff>95136</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86263</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55895</xdr:rowOff>
    </xdr:from>
    <xdr:to>
      <xdr:col>116</xdr:col>
      <xdr:colOff>63500</xdr:colOff>
      <xdr:row>58</xdr:row>
      <xdr:rowOff>92654</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1323300" y="9999995"/>
          <a:ext cx="838200" cy="3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145496</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74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55895</xdr:rowOff>
    </xdr:from>
    <xdr:to>
      <xdr:col>111</xdr:col>
      <xdr:colOff>177800</xdr:colOff>
      <xdr:row>58</xdr:row>
      <xdr:rowOff>57770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0434300" y="9999995"/>
          <a:ext cx="889000" cy="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71719</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57770</xdr:rowOff>
    </xdr:from>
    <xdr:to>
      <xdr:col>107</xdr:col>
      <xdr:colOff>50800</xdr:colOff>
      <xdr:row>58</xdr:row>
      <xdr:rowOff>84448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19545300" y="10001870"/>
          <a:ext cx="889000" cy="2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78760</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84448</xdr:rowOff>
    </xdr:from>
    <xdr:to>
      <xdr:col>102</xdr:col>
      <xdr:colOff>114300</xdr:colOff>
      <xdr:row>58</xdr:row>
      <xdr:rowOff>86002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8656300" y="10028548"/>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63283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135192</xdr:rowOff>
    </xdr:from>
    <xdr:to>
      <xdr:col>98</xdr:col>
      <xdr:colOff>38100</xdr:colOff>
      <xdr:row>58</xdr:row>
      <xdr:rowOff>65342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81869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41854</xdr:rowOff>
    </xdr:from>
    <xdr:to>
      <xdr:col>116</xdr:col>
      <xdr:colOff>114300</xdr:colOff>
      <xdr:row>58</xdr:row>
      <xdr:rowOff>143454</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998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128231</xdr:rowOff>
    </xdr:from>
    <xdr:ext cx="469744"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900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5095</xdr:rowOff>
    </xdr:from>
    <xdr:to>
      <xdr:col>112</xdr:col>
      <xdr:colOff>38100</xdr:colOff>
      <xdr:row>58</xdr:row>
      <xdr:rowOff>106695</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994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97822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1004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6970</xdr:rowOff>
    </xdr:from>
    <xdr:to>
      <xdr:col>107</xdr:col>
      <xdr:colOff>101600</xdr:colOff>
      <xdr:row>58</xdr:row>
      <xdr:rowOff>108570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995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99697</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1004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33648</xdr:rowOff>
    </xdr:from>
    <xdr:to>
      <xdr:col>102</xdr:col>
      <xdr:colOff>165100</xdr:colOff>
      <xdr:row>58</xdr:row>
      <xdr:rowOff>135248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997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126375</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10070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35202</xdr:rowOff>
    </xdr:from>
    <xdr:to>
      <xdr:col>98</xdr:col>
      <xdr:colOff>38100</xdr:colOff>
      <xdr:row>58</xdr:row>
      <xdr:rowOff>136802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997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127929</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1007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29248</xdr:rowOff>
    </xdr:from>
    <xdr:to>
      <xdr:col>116</xdr:col>
      <xdr:colOff>63500</xdr:colOff>
      <xdr:row>76</xdr:row>
      <xdr:rowOff>41694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1323300" y="13059448"/>
          <a:ext cx="838200" cy="1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137253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16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29248</xdr:rowOff>
    </xdr:from>
    <xdr:to>
      <xdr:col>111</xdr:col>
      <xdr:colOff>177800</xdr:colOff>
      <xdr:row>76</xdr:row>
      <xdr:rowOff>65811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059448"/>
          <a:ext cx="889000" cy="3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102443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30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65811</xdr:rowOff>
    </xdr:from>
    <xdr:to>
      <xdr:col>107</xdr:col>
      <xdr:colOff>50800</xdr:colOff>
      <xdr:row>76</xdr:row>
      <xdr:rowOff>84443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096011"/>
          <a:ext cx="889000" cy="1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109123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31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52540</xdr:rowOff>
    </xdr:from>
    <xdr:to>
      <xdr:col>102</xdr:col>
      <xdr:colOff>114300</xdr:colOff>
      <xdr:row>76</xdr:row>
      <xdr:rowOff>84443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2739840"/>
          <a:ext cx="889000" cy="3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133469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33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36873</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32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162344</xdr:rowOff>
    </xdr:from>
    <xdr:to>
      <xdr:col>116</xdr:col>
      <xdr:colOff>114300</xdr:colOff>
      <xdr:row>76</xdr:row>
      <xdr:rowOff>92494</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02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13771</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87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149898</xdr:rowOff>
    </xdr:from>
    <xdr:to>
      <xdr:col>112</xdr:col>
      <xdr:colOff>38100</xdr:colOff>
      <xdr:row>76</xdr:row>
      <xdr:rowOff>80048</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00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96575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78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15011</xdr:rowOff>
    </xdr:from>
    <xdr:to>
      <xdr:col>107</xdr:col>
      <xdr:colOff>101600</xdr:colOff>
      <xdr:row>76</xdr:row>
      <xdr:rowOff>116611</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04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133138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82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33643</xdr:rowOff>
    </xdr:from>
    <xdr:to>
      <xdr:col>102</xdr:col>
      <xdr:colOff>165100</xdr:colOff>
      <xdr:row>76</xdr:row>
      <xdr:rowOff>135243</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151769</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83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1740</xdr:rowOff>
    </xdr:from>
    <xdr:to>
      <xdr:col>98</xdr:col>
      <xdr:colOff>38100</xdr:colOff>
      <xdr:row>74</xdr:row>
      <xdr:rowOff>103340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6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119867</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46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37629</xdr:rowOff>
    </xdr:from>
    <xdr:to>
      <xdr:col>98</xdr:col>
      <xdr:colOff>38100</xdr:colOff>
      <xdr:row>99</xdr:row>
      <xdr:rowOff>139229</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155756</xdr:rowOff>
    </xdr:from>
    <xdr:ext cx="313932"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99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人件費については、市の面積が類似団体平均より高いことから、サービス維持のための人員確保が必要であり高い数値となっている。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補助費等については、令和２年度が大幅に増加しているが、これは新型コロナウイルス感染症に伴う緊急経済対策とした特別定額給付金や地域商品券の発行によることが主な要因である。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普通建設事業費（新規整備）</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普通建設業費（更新整備）については</a:t>
          </a:r>
          <a:r>
            <a:rPr kumimoji="1" lang="ja-JP" altLang="en-US" sz="1100">
              <a:solidFill>
                <a:sysClr val="windowText" lastClr="000000"/>
              </a:solidFill>
              <a:effectLst/>
              <a:latin typeface="+mn-lt"/>
              <a:ea typeface="+mn-ea"/>
              <a:cs typeface="+mn-cs"/>
            </a:rPr>
            <a:t>ともに大きく増加となっており</a:t>
          </a:r>
          <a:r>
            <a:rPr kumimoji="1" lang="ja-JP" altLang="ja-JP" sz="1100">
              <a:solidFill>
                <a:sysClr val="windowText" lastClr="000000"/>
              </a:solidFill>
              <a:effectLst/>
              <a:latin typeface="+mn-lt"/>
              <a:ea typeface="+mn-ea"/>
              <a:cs typeface="+mn-cs"/>
            </a:rPr>
            <a:t>、認定こども園</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有漢義務教育学校</a:t>
          </a:r>
          <a:r>
            <a:rPr kumimoji="1" lang="ja-JP" altLang="en-US" sz="1100">
              <a:solidFill>
                <a:sysClr val="windowText" lastClr="000000"/>
              </a:solidFill>
              <a:effectLst/>
              <a:latin typeface="+mn-lt"/>
              <a:ea typeface="+mn-ea"/>
              <a:cs typeface="+mn-cs"/>
            </a:rPr>
            <a:t>・新消防</a:t>
          </a:r>
          <a:r>
            <a:rPr kumimoji="1" lang="ja-JP" altLang="ja-JP" sz="1100">
              <a:solidFill>
                <a:sysClr val="windowText" lastClr="000000"/>
              </a:solidFill>
              <a:effectLst/>
              <a:latin typeface="+mn-lt"/>
              <a:ea typeface="+mn-ea"/>
              <a:cs typeface="+mn-cs"/>
            </a:rPr>
            <a:t>庁舎整備</a:t>
          </a:r>
          <a:r>
            <a:rPr kumimoji="1" lang="ja-JP" altLang="en-US" sz="1100">
              <a:solidFill>
                <a:sysClr val="windowText" lastClr="000000"/>
              </a:solidFill>
              <a:effectLst/>
              <a:latin typeface="+mn-lt"/>
              <a:ea typeface="+mn-ea"/>
              <a:cs typeface="+mn-cs"/>
            </a:rPr>
            <a:t>が影響している。今後は</a:t>
          </a:r>
          <a:r>
            <a:rPr kumimoji="1" lang="ja-JP" altLang="ja-JP" sz="1100">
              <a:solidFill>
                <a:sysClr val="windowText" lastClr="000000"/>
              </a:solidFill>
              <a:effectLst/>
              <a:latin typeface="+mn-lt"/>
              <a:ea typeface="+mn-ea"/>
              <a:cs typeface="+mn-cs"/>
            </a:rPr>
            <a:t>公共施設等総合管理計画等により、施設の統廃合も検討しながら事業費の減少を目指していく。</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災害復旧事業費については、平成３０年７月豪雨等により住民一人当たりのコストは類似団体に比べ非常に大きな数値となっている。平成３０年度から令和２年度までの３年間の復旧期を終えた後、復興期として残りの復旧と被災前の活力回復を目指しているが、本市は災害の多い地域でもあり、もうしばらくの間は高い数値となることが見込まれる。今後も国県の補助金を有効に活用し、事業を適切に進めていく。</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岡山県高梁市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26,861
25,928
546.99
27,279,348
26,071,818
895,281
13,938,543
30,951,323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118554</xdr:rowOff>
    </xdr:from>
    <xdr:to>
      <xdr:col>24</xdr:col>
      <xdr:colOff>63500</xdr:colOff>
      <xdr:row>35</xdr:row>
      <xdr:rowOff>11874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47854"/>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45038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4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118364</xdr:rowOff>
    </xdr:from>
    <xdr:to>
      <xdr:col>19</xdr:col>
      <xdr:colOff>177800</xdr:colOff>
      <xdr:row>35</xdr:row>
      <xdr:rowOff>11874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47664"/>
          <a:ext cx="889000" cy="6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11130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8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118364</xdr:rowOff>
    </xdr:from>
    <xdr:to>
      <xdr:col>15</xdr:col>
      <xdr:colOff>50800</xdr:colOff>
      <xdr:row>35</xdr:row>
      <xdr:rowOff>7112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47664"/>
          <a:ext cx="8890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21798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162941</xdr:rowOff>
    </xdr:from>
    <xdr:to>
      <xdr:col>10</xdr:col>
      <xdr:colOff>114300</xdr:colOff>
      <xdr:row>35</xdr:row>
      <xdr:rowOff>7112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92241"/>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46943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7510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67754</xdr:rowOff>
    </xdr:from>
    <xdr:to>
      <xdr:col>24</xdr:col>
      <xdr:colOff>114300</xdr:colOff>
      <xdr:row>34</xdr:row>
      <xdr:rowOff>169354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9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90631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4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132524</xdr:rowOff>
    </xdr:from>
    <xdr:to>
      <xdr:col>20</xdr:col>
      <xdr:colOff>38100</xdr:colOff>
      <xdr:row>35</xdr:row>
      <xdr:rowOff>62674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6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79201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37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67564</xdr:rowOff>
    </xdr:from>
    <xdr:to>
      <xdr:col>15</xdr:col>
      <xdr:colOff>101600</xdr:colOff>
      <xdr:row>34</xdr:row>
      <xdr:rowOff>169164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9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14241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72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127762</xdr:rowOff>
    </xdr:from>
    <xdr:to>
      <xdr:col>10</xdr:col>
      <xdr:colOff>165100</xdr:colOff>
      <xdr:row>35</xdr:row>
      <xdr:rowOff>57912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5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74439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3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112141</xdr:rowOff>
    </xdr:from>
    <xdr:to>
      <xdr:col>6</xdr:col>
      <xdr:colOff>38100</xdr:colOff>
      <xdr:row>35</xdr:row>
      <xdr:rowOff>42291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4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58818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1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35128</xdr:rowOff>
    </xdr:from>
    <xdr:to>
      <xdr:col>24</xdr:col>
      <xdr:colOff>63500</xdr:colOff>
      <xdr:row>58</xdr:row>
      <xdr:rowOff>42775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79228"/>
          <a:ext cx="838200" cy="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16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18330</xdr:rowOff>
    </xdr:from>
    <xdr:to>
      <xdr:col>19</xdr:col>
      <xdr:colOff>177800</xdr:colOff>
      <xdr:row>58</xdr:row>
      <xdr:rowOff>35128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62430"/>
          <a:ext cx="889000" cy="1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90809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1003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87281</xdr:rowOff>
    </xdr:from>
    <xdr:to>
      <xdr:col>15</xdr:col>
      <xdr:colOff>50800</xdr:colOff>
      <xdr:row>58</xdr:row>
      <xdr:rowOff>18330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859931"/>
          <a:ext cx="889000" cy="10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87303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1003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87281</xdr:rowOff>
    </xdr:from>
    <xdr:to>
      <xdr:col>10</xdr:col>
      <xdr:colOff>114300</xdr:colOff>
      <xdr:row>58</xdr:row>
      <xdr:rowOff>60589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59931"/>
          <a:ext cx="889000" cy="14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161669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93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36071</xdr:rowOff>
    </xdr:from>
    <xdr:to>
      <xdr:col>6</xdr:col>
      <xdr:colOff>38100</xdr:colOff>
      <xdr:row>58</xdr:row>
      <xdr:rowOff>137671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128798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1007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163425</xdr:rowOff>
    </xdr:from>
    <xdr:to>
      <xdr:col>24</xdr:col>
      <xdr:colOff>114300</xdr:colOff>
      <xdr:row>58</xdr:row>
      <xdr:rowOff>93575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3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122802</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24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155778</xdr:rowOff>
    </xdr:from>
    <xdr:to>
      <xdr:col>20</xdr:col>
      <xdr:colOff>38100</xdr:colOff>
      <xdr:row>58</xdr:row>
      <xdr:rowOff>85928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2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102455</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703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138980</xdr:rowOff>
    </xdr:from>
    <xdr:to>
      <xdr:col>15</xdr:col>
      <xdr:colOff>101600</xdr:colOff>
      <xdr:row>58</xdr:row>
      <xdr:rowOff>69130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1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85657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686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36481</xdr:rowOff>
    </xdr:from>
    <xdr:to>
      <xdr:col>10</xdr:col>
      <xdr:colOff>165100</xdr:colOff>
      <xdr:row>57</xdr:row>
      <xdr:rowOff>138081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0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154608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584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9789</xdr:rowOff>
    </xdr:from>
    <xdr:to>
      <xdr:col>6</xdr:col>
      <xdr:colOff>38100</xdr:colOff>
      <xdr:row>58</xdr:row>
      <xdr:rowOff>111389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5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127916</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729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102214</xdr:rowOff>
    </xdr:from>
    <xdr:to>
      <xdr:col>24</xdr:col>
      <xdr:colOff>63500</xdr:colOff>
      <xdr:row>75</xdr:row>
      <xdr:rowOff>62557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789514"/>
          <a:ext cx="838200" cy="13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32269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9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62557</xdr:rowOff>
    </xdr:from>
    <xdr:to>
      <xdr:col>19</xdr:col>
      <xdr:colOff>177800</xdr:colOff>
      <xdr:row>75</xdr:row>
      <xdr:rowOff>66123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921307"/>
          <a:ext cx="889000" cy="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31793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6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66123</xdr:rowOff>
    </xdr:from>
    <xdr:to>
      <xdr:col>15</xdr:col>
      <xdr:colOff>50800</xdr:colOff>
      <xdr:row>76</xdr:row>
      <xdr:rowOff>29866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924873"/>
          <a:ext cx="889000" cy="13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162899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29866</xdr:rowOff>
    </xdr:from>
    <xdr:to>
      <xdr:col>10</xdr:col>
      <xdr:colOff>114300</xdr:colOff>
      <xdr:row>76</xdr:row>
      <xdr:rowOff>70265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060066"/>
          <a:ext cx="889000" cy="40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118854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133525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51414</xdr:rowOff>
    </xdr:from>
    <xdr:to>
      <xdr:col>24</xdr:col>
      <xdr:colOff>114300</xdr:colOff>
      <xdr:row>74</xdr:row>
      <xdr:rowOff>153014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73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74291</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590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11757</xdr:rowOff>
    </xdr:from>
    <xdr:to>
      <xdr:col>20</xdr:col>
      <xdr:colOff>38100</xdr:colOff>
      <xdr:row>75</xdr:row>
      <xdr:rowOff>113357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7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129884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645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15323</xdr:rowOff>
    </xdr:from>
    <xdr:to>
      <xdr:col>15</xdr:col>
      <xdr:colOff>101600</xdr:colOff>
      <xdr:row>75</xdr:row>
      <xdr:rowOff>116923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87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133450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649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150516</xdr:rowOff>
    </xdr:from>
    <xdr:to>
      <xdr:col>10</xdr:col>
      <xdr:colOff>165100</xdr:colOff>
      <xdr:row>76</xdr:row>
      <xdr:rowOff>80666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00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97194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78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19465</xdr:rowOff>
    </xdr:from>
    <xdr:to>
      <xdr:col>6</xdr:col>
      <xdr:colOff>38100</xdr:colOff>
      <xdr:row>76</xdr:row>
      <xdr:rowOff>121065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4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137592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824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84279</xdr:rowOff>
    </xdr:from>
    <xdr:to>
      <xdr:col>24</xdr:col>
      <xdr:colOff>63500</xdr:colOff>
      <xdr:row>96</xdr:row>
      <xdr:rowOff>99837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543479"/>
          <a:ext cx="838200" cy="1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99568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558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99837</xdr:rowOff>
    </xdr:from>
    <xdr:to>
      <xdr:col>19</xdr:col>
      <xdr:colOff>177800</xdr:colOff>
      <xdr:row>96</xdr:row>
      <xdr:rowOff>115195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559037"/>
          <a:ext cx="889000" cy="1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52002</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6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115195</xdr:rowOff>
    </xdr:from>
    <xdr:to>
      <xdr:col>15</xdr:col>
      <xdr:colOff>50800</xdr:colOff>
      <xdr:row>96</xdr:row>
      <xdr:rowOff>164677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574395"/>
          <a:ext cx="889000" cy="4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57904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68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126637</xdr:rowOff>
    </xdr:from>
    <xdr:to>
      <xdr:col>10</xdr:col>
      <xdr:colOff>114300</xdr:colOff>
      <xdr:row>96</xdr:row>
      <xdr:rowOff>164677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585837"/>
          <a:ext cx="889000" cy="3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92442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72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98691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72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33479</xdr:rowOff>
    </xdr:from>
    <xdr:to>
      <xdr:col>24</xdr:col>
      <xdr:colOff>114300</xdr:colOff>
      <xdr:row>96</xdr:row>
      <xdr:rowOff>135079</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49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56356</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34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49037</xdr:rowOff>
    </xdr:from>
    <xdr:to>
      <xdr:col>20</xdr:col>
      <xdr:colOff>38100</xdr:colOff>
      <xdr:row>96</xdr:row>
      <xdr:rowOff>150637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50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167164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28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64395</xdr:rowOff>
    </xdr:from>
    <xdr:to>
      <xdr:col>15</xdr:col>
      <xdr:colOff>101600</xdr:colOff>
      <xdr:row>96</xdr:row>
      <xdr:rowOff>165995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52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11072</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298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113877</xdr:rowOff>
    </xdr:from>
    <xdr:to>
      <xdr:col>10</xdr:col>
      <xdr:colOff>165100</xdr:colOff>
      <xdr:row>97</xdr:row>
      <xdr:rowOff>44027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57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60554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34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75837</xdr:rowOff>
    </xdr:from>
    <xdr:to>
      <xdr:col>6</xdr:col>
      <xdr:colOff>38100</xdr:colOff>
      <xdr:row>97</xdr:row>
      <xdr:rowOff>5987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53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22514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31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30299</xdr:rowOff>
    </xdr:from>
    <xdr:to>
      <xdr:col>55</xdr:col>
      <xdr:colOff>0</xdr:colOff>
      <xdr:row>36</xdr:row>
      <xdr:rowOff>76998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202499"/>
          <a:ext cx="838200" cy="4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110434</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454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30299</xdr:rowOff>
    </xdr:from>
    <xdr:to>
      <xdr:col>50</xdr:col>
      <xdr:colOff>114300</xdr:colOff>
      <xdr:row>36</xdr:row>
      <xdr:rowOff>63282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202499"/>
          <a:ext cx="889000" cy="3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40548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555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8092</xdr:rowOff>
    </xdr:from>
    <xdr:to>
      <xdr:col>45</xdr:col>
      <xdr:colOff>177800</xdr:colOff>
      <xdr:row>36</xdr:row>
      <xdr:rowOff>63282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008842"/>
          <a:ext cx="889000" cy="22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54264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569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8092</xdr:rowOff>
    </xdr:from>
    <xdr:to>
      <xdr:col>41</xdr:col>
      <xdr:colOff>50800</xdr:colOff>
      <xdr:row>36</xdr:row>
      <xdr:rowOff>87122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008842"/>
          <a:ext cx="889000" cy="25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79410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594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75818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59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26198</xdr:rowOff>
    </xdr:from>
    <xdr:to>
      <xdr:col>55</xdr:col>
      <xdr:colOff>50800</xdr:colOff>
      <xdr:row>36</xdr:row>
      <xdr:rowOff>127798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19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49075</xdr:rowOff>
    </xdr:from>
    <xdr:ext cx="469744"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04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150949</xdr:rowOff>
    </xdr:from>
    <xdr:to>
      <xdr:col>50</xdr:col>
      <xdr:colOff>165100</xdr:colOff>
      <xdr:row>36</xdr:row>
      <xdr:rowOff>81099</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15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97626</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04428" y="5926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12482</xdr:rowOff>
    </xdr:from>
    <xdr:to>
      <xdr:col>46</xdr:col>
      <xdr:colOff>38100</xdr:colOff>
      <xdr:row>36</xdr:row>
      <xdr:rowOff>114082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18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130609</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15428" y="5959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128742</xdr:rowOff>
    </xdr:from>
    <xdr:to>
      <xdr:col>41</xdr:col>
      <xdr:colOff>101600</xdr:colOff>
      <xdr:row>35</xdr:row>
      <xdr:rowOff>58892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595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75419</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26428" y="5733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20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154449</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37428"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122517</xdr:rowOff>
    </xdr:from>
    <xdr:to>
      <xdr:col>55</xdr:col>
      <xdr:colOff>0</xdr:colOff>
      <xdr:row>57</xdr:row>
      <xdr:rowOff>153713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895167"/>
          <a:ext cx="838200" cy="3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47678</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48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153713</xdr:rowOff>
    </xdr:from>
    <xdr:to>
      <xdr:col>50</xdr:col>
      <xdr:colOff>114300</xdr:colOff>
      <xdr:row>57</xdr:row>
      <xdr:rowOff>159878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926363"/>
          <a:ext cx="889000" cy="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159539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58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159878</xdr:rowOff>
    </xdr:from>
    <xdr:to>
      <xdr:col>45</xdr:col>
      <xdr:colOff>177800</xdr:colOff>
      <xdr:row>58</xdr:row>
      <xdr:rowOff>2365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932528"/>
          <a:ext cx="889000" cy="1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156087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58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129390</xdr:rowOff>
    </xdr:from>
    <xdr:to>
      <xdr:col>41</xdr:col>
      <xdr:colOff>50800</xdr:colOff>
      <xdr:row>58</xdr:row>
      <xdr:rowOff>2365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902040"/>
          <a:ext cx="889000" cy="4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162907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59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66947</xdr:rowOff>
    </xdr:from>
    <xdr:to>
      <xdr:col>36</xdr:col>
      <xdr:colOff>165100</xdr:colOff>
      <xdr:row>57</xdr:row>
      <xdr:rowOff>168547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13624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61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71717</xdr:rowOff>
    </xdr:from>
    <xdr:to>
      <xdr:col>55</xdr:col>
      <xdr:colOff>50800</xdr:colOff>
      <xdr:row>58</xdr:row>
      <xdr:rowOff>1867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4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50144</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2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102913</xdr:rowOff>
    </xdr:from>
    <xdr:to>
      <xdr:col>50</xdr:col>
      <xdr:colOff>165100</xdr:colOff>
      <xdr:row>58</xdr:row>
      <xdr:rowOff>33063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24190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96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109078</xdr:rowOff>
    </xdr:from>
    <xdr:to>
      <xdr:col>46</xdr:col>
      <xdr:colOff>38100</xdr:colOff>
      <xdr:row>58</xdr:row>
      <xdr:rowOff>39228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8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30355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97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123015</xdr:rowOff>
    </xdr:from>
    <xdr:to>
      <xdr:col>41</xdr:col>
      <xdr:colOff>101600</xdr:colOff>
      <xdr:row>58</xdr:row>
      <xdr:rowOff>53165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9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44292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98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78590</xdr:rowOff>
    </xdr:from>
    <xdr:to>
      <xdr:col>36</xdr:col>
      <xdr:colOff>165100</xdr:colOff>
      <xdr:row>58</xdr:row>
      <xdr:rowOff>8740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5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171317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94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36195</xdr:rowOff>
    </xdr:from>
    <xdr:to>
      <xdr:col>55</xdr:col>
      <xdr:colOff>0</xdr:colOff>
      <xdr:row>78</xdr:row>
      <xdr:rowOff>37328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409295"/>
          <a:ext cx="838200" cy="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155371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85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36195</xdr:rowOff>
    </xdr:from>
    <xdr:to>
      <xdr:col>50</xdr:col>
      <xdr:colOff>114300</xdr:colOff>
      <xdr:row>78</xdr:row>
      <xdr:rowOff>55096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409295"/>
          <a:ext cx="889000" cy="1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70014</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0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39294</xdr:rowOff>
    </xdr:from>
    <xdr:to>
      <xdr:col>45</xdr:col>
      <xdr:colOff>177800</xdr:colOff>
      <xdr:row>78</xdr:row>
      <xdr:rowOff>55096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412394"/>
          <a:ext cx="889000" cy="15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65853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39294</xdr:rowOff>
    </xdr:from>
    <xdr:to>
      <xdr:col>41</xdr:col>
      <xdr:colOff>50800</xdr:colOff>
      <xdr:row>78</xdr:row>
      <xdr:rowOff>89883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12394"/>
          <a:ext cx="889000" cy="5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58693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108025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157978</xdr:rowOff>
    </xdr:from>
    <xdr:to>
      <xdr:col>55</xdr:col>
      <xdr:colOff>50800</xdr:colOff>
      <xdr:row>78</xdr:row>
      <xdr:rowOff>88128</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5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110921</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1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156845</xdr:rowOff>
    </xdr:from>
    <xdr:to>
      <xdr:col>50</xdr:col>
      <xdr:colOff>165100</xdr:colOff>
      <xdr:row>78</xdr:row>
      <xdr:rowOff>86995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5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78122</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5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4296</xdr:rowOff>
    </xdr:from>
    <xdr:to>
      <xdr:col>46</xdr:col>
      <xdr:colOff>38100</xdr:colOff>
      <xdr:row>78</xdr:row>
      <xdr:rowOff>105896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7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97023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47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159944</xdr:rowOff>
    </xdr:from>
    <xdr:to>
      <xdr:col>41</xdr:col>
      <xdr:colOff>101600</xdr:colOff>
      <xdr:row>78</xdr:row>
      <xdr:rowOff>90094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81221</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45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39083</xdr:rowOff>
    </xdr:from>
    <xdr:to>
      <xdr:col>36</xdr:col>
      <xdr:colOff>165100</xdr:colOff>
      <xdr:row>78</xdr:row>
      <xdr:rowOff>140683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1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131810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50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144287</xdr:rowOff>
    </xdr:from>
    <xdr:to>
      <xdr:col>55</xdr:col>
      <xdr:colOff>0</xdr:colOff>
      <xdr:row>95</xdr:row>
      <xdr:rowOff>10914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260587"/>
          <a:ext cx="838200" cy="3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1109</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460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10914</xdr:rowOff>
    </xdr:from>
    <xdr:to>
      <xdr:col>50</xdr:col>
      <xdr:colOff>114300</xdr:colOff>
      <xdr:row>95</xdr:row>
      <xdr:rowOff>84775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298664"/>
          <a:ext cx="889000" cy="7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118770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57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84775</xdr:rowOff>
    </xdr:from>
    <xdr:to>
      <xdr:col>45</xdr:col>
      <xdr:colOff>177800</xdr:colOff>
      <xdr:row>96</xdr:row>
      <xdr:rowOff>81400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372525"/>
          <a:ext cx="889000" cy="16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106135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56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81400</xdr:rowOff>
    </xdr:from>
    <xdr:to>
      <xdr:col>41</xdr:col>
      <xdr:colOff>50800</xdr:colOff>
      <xdr:row>97</xdr:row>
      <xdr:rowOff>12689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540600"/>
          <a:ext cx="889000" cy="10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146194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60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40248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93487</xdr:rowOff>
    </xdr:from>
    <xdr:to>
      <xdr:col>55</xdr:col>
      <xdr:colOff>50800</xdr:colOff>
      <xdr:row>95</xdr:row>
      <xdr:rowOff>23637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20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116364</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06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131564</xdr:rowOff>
    </xdr:from>
    <xdr:to>
      <xdr:col>50</xdr:col>
      <xdr:colOff>165100</xdr:colOff>
      <xdr:row>95</xdr:row>
      <xdr:rowOff>61714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24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78241</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02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33975</xdr:rowOff>
    </xdr:from>
    <xdr:to>
      <xdr:col>46</xdr:col>
      <xdr:colOff>38100</xdr:colOff>
      <xdr:row>95</xdr:row>
      <xdr:rowOff>135575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32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152102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30600</xdr:rowOff>
    </xdr:from>
    <xdr:to>
      <xdr:col>41</xdr:col>
      <xdr:colOff>101600</xdr:colOff>
      <xdr:row>96</xdr:row>
      <xdr:rowOff>132200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48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148727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26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133339</xdr:rowOff>
    </xdr:from>
    <xdr:to>
      <xdr:col>36</xdr:col>
      <xdr:colOff>165100</xdr:colOff>
      <xdr:row>97</xdr:row>
      <xdr:rowOff>63489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59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54616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68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29835</xdr:rowOff>
    </xdr:from>
    <xdr:to>
      <xdr:col>85</xdr:col>
      <xdr:colOff>127000</xdr:colOff>
      <xdr:row>33</xdr:row>
      <xdr:rowOff>67828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5687685"/>
          <a:ext cx="838200" cy="3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125963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5955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67828</xdr:rowOff>
    </xdr:from>
    <xdr:to>
      <xdr:col>81</xdr:col>
      <xdr:colOff>50800</xdr:colOff>
      <xdr:row>35</xdr:row>
      <xdr:rowOff>86551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5725678"/>
          <a:ext cx="889000" cy="36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101366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10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86551</xdr:rowOff>
    </xdr:from>
    <xdr:to>
      <xdr:col>76</xdr:col>
      <xdr:colOff>114300</xdr:colOff>
      <xdr:row>35</xdr:row>
      <xdr:rowOff>156616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087301"/>
          <a:ext cx="889000" cy="7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106397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57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127013</xdr:rowOff>
    </xdr:from>
    <xdr:to>
      <xdr:col>71</xdr:col>
      <xdr:colOff>177800</xdr:colOff>
      <xdr:row>35</xdr:row>
      <xdr:rowOff>156616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814300" y="6127763"/>
          <a:ext cx="889000" cy="2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94121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575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33716</xdr:rowOff>
    </xdr:from>
    <xdr:to>
      <xdr:col>67</xdr:col>
      <xdr:colOff>101600</xdr:colOff>
      <xdr:row>35</xdr:row>
      <xdr:rowOff>135316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03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151843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580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150485</xdr:rowOff>
    </xdr:from>
    <xdr:to>
      <xdr:col>85</xdr:col>
      <xdr:colOff>177800</xdr:colOff>
      <xdr:row>33</xdr:row>
      <xdr:rowOff>80635</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563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1912</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548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17028</xdr:rowOff>
    </xdr:from>
    <xdr:to>
      <xdr:col>81</xdr:col>
      <xdr:colOff>101600</xdr:colOff>
      <xdr:row>33</xdr:row>
      <xdr:rowOff>118628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567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135155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545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35751</xdr:rowOff>
    </xdr:from>
    <xdr:to>
      <xdr:col>76</xdr:col>
      <xdr:colOff>165100</xdr:colOff>
      <xdr:row>35</xdr:row>
      <xdr:rowOff>137351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03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128478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12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105816</xdr:rowOff>
    </xdr:from>
    <xdr:to>
      <xdr:col>72</xdr:col>
      <xdr:colOff>38100</xdr:colOff>
      <xdr:row>36</xdr:row>
      <xdr:rowOff>35966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10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27093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19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76213</xdr:rowOff>
    </xdr:from>
    <xdr:to>
      <xdr:col>67</xdr:col>
      <xdr:colOff>101600</xdr:colOff>
      <xdr:row>36</xdr:row>
      <xdr:rowOff>6363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07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168940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16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162871</xdr:rowOff>
    </xdr:from>
    <xdr:to>
      <xdr:col>85</xdr:col>
      <xdr:colOff>127000</xdr:colOff>
      <xdr:row>56</xdr:row>
      <xdr:rowOff>52119</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592621"/>
          <a:ext cx="838200" cy="6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97672</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98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159876</xdr:rowOff>
    </xdr:from>
    <xdr:to>
      <xdr:col>81</xdr:col>
      <xdr:colOff>50800</xdr:colOff>
      <xdr:row>56</xdr:row>
      <xdr:rowOff>52119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592300" y="9589626"/>
          <a:ext cx="889000" cy="6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59221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83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140615</xdr:rowOff>
    </xdr:from>
    <xdr:to>
      <xdr:col>76</xdr:col>
      <xdr:colOff>114300</xdr:colOff>
      <xdr:row>55</xdr:row>
      <xdr:rowOff>159876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570365"/>
          <a:ext cx="889000" cy="1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52372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82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125906</xdr:rowOff>
    </xdr:from>
    <xdr:to>
      <xdr:col>71</xdr:col>
      <xdr:colOff>177800</xdr:colOff>
      <xdr:row>55</xdr:row>
      <xdr:rowOff>140615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814300" y="9555656"/>
          <a:ext cx="889000" cy="1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29301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80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48394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82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112071</xdr:rowOff>
    </xdr:from>
    <xdr:to>
      <xdr:col>85</xdr:col>
      <xdr:colOff>177800</xdr:colOff>
      <xdr:row>56</xdr:row>
      <xdr:rowOff>42221</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54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134948</xdr:rowOff>
    </xdr:from>
    <xdr:ext cx="599010"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393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1319</xdr:rowOff>
    </xdr:from>
    <xdr:to>
      <xdr:col>81</xdr:col>
      <xdr:colOff>101600</xdr:colOff>
      <xdr:row>56</xdr:row>
      <xdr:rowOff>102919</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60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119446</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37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109076</xdr:rowOff>
    </xdr:from>
    <xdr:to>
      <xdr:col>76</xdr:col>
      <xdr:colOff>165100</xdr:colOff>
      <xdr:row>56</xdr:row>
      <xdr:rowOff>39226</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53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55753</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292795" y="9314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89815</xdr:rowOff>
    </xdr:from>
    <xdr:to>
      <xdr:col>72</xdr:col>
      <xdr:colOff>38100</xdr:colOff>
      <xdr:row>56</xdr:row>
      <xdr:rowOff>19965</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51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36492</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03795" y="9294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75106</xdr:rowOff>
    </xdr:from>
    <xdr:to>
      <xdr:col>67</xdr:col>
      <xdr:colOff>101600</xdr:colOff>
      <xdr:row>56</xdr:row>
      <xdr:rowOff>5256</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50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21783</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14795" y="928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42114</xdr:rowOff>
    </xdr:from>
    <xdr:to>
      <xdr:col>85</xdr:col>
      <xdr:colOff>127000</xdr:colOff>
      <xdr:row>76</xdr:row>
      <xdr:rowOff>167221</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072314"/>
          <a:ext cx="838200" cy="12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44645</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417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146647</xdr:rowOff>
    </xdr:from>
    <xdr:to>
      <xdr:col>81</xdr:col>
      <xdr:colOff>50800</xdr:colOff>
      <xdr:row>76</xdr:row>
      <xdr:rowOff>42114</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2662497"/>
          <a:ext cx="889000" cy="40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145470</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51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142189</xdr:rowOff>
    </xdr:from>
    <xdr:to>
      <xdr:col>76</xdr:col>
      <xdr:colOff>114300</xdr:colOff>
      <xdr:row>73</xdr:row>
      <xdr:rowOff>146647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2486589"/>
          <a:ext cx="889000" cy="17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130015</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50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163513</xdr:rowOff>
    </xdr:from>
    <xdr:to>
      <xdr:col>71</xdr:col>
      <xdr:colOff>177800</xdr:colOff>
      <xdr:row>72</xdr:row>
      <xdr:rowOff>142189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2336463"/>
          <a:ext cx="889000" cy="15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140860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51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129342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50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116421</xdr:rowOff>
    </xdr:from>
    <xdr:to>
      <xdr:col>85</xdr:col>
      <xdr:colOff>177800</xdr:colOff>
      <xdr:row>77</xdr:row>
      <xdr:rowOff>46571</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14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139298</xdr:rowOff>
    </xdr:from>
    <xdr:ext cx="534377"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299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162764</xdr:rowOff>
    </xdr:from>
    <xdr:to>
      <xdr:col>81</xdr:col>
      <xdr:colOff>101600</xdr:colOff>
      <xdr:row>76</xdr:row>
      <xdr:rowOff>92914</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0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109440</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14111" y="1279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95847</xdr:rowOff>
    </xdr:from>
    <xdr:to>
      <xdr:col>76</xdr:col>
      <xdr:colOff>165100</xdr:colOff>
      <xdr:row>74</xdr:row>
      <xdr:rowOff>25997</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261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42524</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25111" y="1238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91389</xdr:rowOff>
    </xdr:from>
    <xdr:to>
      <xdr:col>72</xdr:col>
      <xdr:colOff>38100</xdr:colOff>
      <xdr:row>73</xdr:row>
      <xdr:rowOff>21539</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243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38066</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221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112713</xdr:rowOff>
    </xdr:from>
    <xdr:to>
      <xdr:col>67</xdr:col>
      <xdr:colOff>101600</xdr:colOff>
      <xdr:row>72</xdr:row>
      <xdr:rowOff>42863</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228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59390</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47111" y="1206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152995</xdr:rowOff>
    </xdr:from>
    <xdr:to>
      <xdr:col>85</xdr:col>
      <xdr:colOff>127000</xdr:colOff>
      <xdr:row>96</xdr:row>
      <xdr:rowOff>153163</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5481300" y="16612195"/>
          <a:ext cx="838200" cy="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62005</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692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152995</xdr:rowOff>
    </xdr:from>
    <xdr:to>
      <xdr:col>81</xdr:col>
      <xdr:colOff>50800</xdr:colOff>
      <xdr:row>97</xdr:row>
      <xdr:rowOff>2442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612195"/>
          <a:ext cx="889000" cy="2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4332</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80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2442</xdr:rowOff>
    </xdr:from>
    <xdr:to>
      <xdr:col>76</xdr:col>
      <xdr:colOff>114300</xdr:colOff>
      <xdr:row>97</xdr:row>
      <xdr:rowOff>34438</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633092"/>
          <a:ext cx="889000" cy="3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10101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81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34438</xdr:rowOff>
    </xdr:from>
    <xdr:to>
      <xdr:col>71</xdr:col>
      <xdr:colOff>177800</xdr:colOff>
      <xdr:row>97</xdr:row>
      <xdr:rowOff>40608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6665088"/>
          <a:ext cx="889000" cy="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20423</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82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73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23483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8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102363</xdr:rowOff>
    </xdr:from>
    <xdr:to>
      <xdr:col>85</xdr:col>
      <xdr:colOff>177800</xdr:colOff>
      <xdr:row>97</xdr:row>
      <xdr:rowOff>32513</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56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125240</xdr:rowOff>
    </xdr:from>
    <xdr:ext cx="599010"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412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102195</xdr:rowOff>
    </xdr:from>
    <xdr:to>
      <xdr:col>81</xdr:col>
      <xdr:colOff>101600</xdr:colOff>
      <xdr:row>97</xdr:row>
      <xdr:rowOff>32345</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56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48872</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181795" y="16336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123092</xdr:rowOff>
    </xdr:from>
    <xdr:to>
      <xdr:col>76</xdr:col>
      <xdr:colOff>165100</xdr:colOff>
      <xdr:row>97</xdr:row>
      <xdr:rowOff>53242</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58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69769</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292795" y="16357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155088</xdr:rowOff>
    </xdr:from>
    <xdr:to>
      <xdr:col>72</xdr:col>
      <xdr:colOff>38100</xdr:colOff>
      <xdr:row>97</xdr:row>
      <xdr:rowOff>85238</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61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101765</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03795" y="1638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161258</xdr:rowOff>
    </xdr:from>
    <xdr:to>
      <xdr:col>67</xdr:col>
      <xdr:colOff>101600</xdr:colOff>
      <xdr:row>97</xdr:row>
      <xdr:rowOff>91408</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62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107935</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14795" y="1639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37628</xdr:rowOff>
    </xdr:from>
    <xdr:to>
      <xdr:col>98</xdr:col>
      <xdr:colOff>38100</xdr:colOff>
      <xdr:row>59</xdr:row>
      <xdr:rowOff>139228</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155755</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99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災害復旧費は平成３０年７月豪雨災害等の影響があり、類似団体と比較して高い数値となっているが、令和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大規模な災害が少なかったことから減少となっている。同じく、公債費も住民一人当たり１４４千円と類似団体と比較し非常に高い状況であるが、こちらも同災害に係る起債の増額とともに、近年の大型事業の影響による起債の発行増が影響している。</a:t>
          </a:r>
          <a:endParaRPr lang="ja-JP" altLang="ja-JP" sz="1400">
            <a:effectLst/>
          </a:endParaRPr>
        </a:p>
        <a:p>
          <a:r>
            <a:rPr kumimoji="1" lang="ja-JP" altLang="ja-JP" sz="1100">
              <a:solidFill>
                <a:schemeClr val="dk1"/>
              </a:solidFill>
              <a:effectLst/>
              <a:latin typeface="+mn-lt"/>
              <a:ea typeface="+mn-ea"/>
              <a:cs typeface="+mn-cs"/>
            </a:rPr>
            <a:t>　民生費については、障害福祉サービス等の扶助費が年々増加していることや、高齢化が進行</a:t>
          </a:r>
          <a:r>
            <a:rPr kumimoji="1" lang="ja-JP" altLang="en-US" sz="1100">
              <a:solidFill>
                <a:schemeClr val="dk1"/>
              </a:solidFill>
              <a:effectLst/>
              <a:latin typeface="+mn-lt"/>
              <a:ea typeface="+mn-ea"/>
              <a:cs typeface="+mn-cs"/>
            </a:rPr>
            <a:t>になどの要因に加えて認定こども園整備費の増加などにより令和５年度は大きく増加している。</a:t>
          </a:r>
          <a:endParaRPr lang="ja-JP" altLang="ja-JP" sz="1400">
            <a:effectLst/>
          </a:endParaRPr>
        </a:p>
        <a:p>
          <a:r>
            <a:rPr kumimoji="1" lang="ja-JP" altLang="ja-JP" sz="1100">
              <a:solidFill>
                <a:schemeClr val="dk1"/>
              </a:solidFill>
              <a:effectLst/>
              <a:latin typeface="+mn-lt"/>
              <a:ea typeface="+mn-ea"/>
              <a:cs typeface="+mn-cs"/>
            </a:rPr>
            <a:t>　教育費については、</a:t>
          </a:r>
          <a:r>
            <a:rPr kumimoji="1" lang="ja-JP" altLang="en-US" sz="1100">
              <a:solidFill>
                <a:schemeClr val="dk1"/>
              </a:solidFill>
              <a:effectLst/>
              <a:latin typeface="+mn-lt"/>
              <a:ea typeface="+mn-ea"/>
              <a:cs typeface="+mn-cs"/>
            </a:rPr>
            <a:t>有漢義務教育学校の整備</a:t>
          </a:r>
          <a:r>
            <a:rPr kumimoji="1" lang="ja-JP" altLang="ja-JP" sz="1100">
              <a:solidFill>
                <a:schemeClr val="dk1"/>
              </a:solidFill>
              <a:effectLst/>
              <a:latin typeface="+mn-lt"/>
              <a:ea typeface="+mn-ea"/>
              <a:cs typeface="+mn-cs"/>
            </a:rPr>
            <a:t>を行っていることに加えて、高梁市図書館の運営委託料などから、類似団体平均と比較して高い数値となっている。また、市域が広いために施設数も多くなっていることから高くなっているものと思われる。今後は児童数も減少となっていくことから、学校園の適正配置を検討し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岡山県高梁市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本市は市税等の自主財源に乏しく、地方交付税等の依存財源に頼らざるを得ない状況であり、健全な財政運営のためにも財政調整基金の確保や実質収支額の改善に努めている。特に財政調整基金は、決算剰余金を中心に積み立てるとともに、取り崩しについては最低限の範囲に努めている。平成３０年７月豪雨災害等の復旧に対する基金の取崩により財政調整基金の残高は大きく減少したが、令和２年度以降は実質単年度収支が増加し、積み立てることができている。今後も事務事業の見直しなど、健全な行財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岡山県高梁市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いずれの会計も実質赤字は発生していない。</a:t>
          </a:r>
          <a:endParaRPr lang="ja-JP" altLang="ja-JP" sz="1400">
            <a:effectLst/>
          </a:endParaRPr>
        </a:p>
        <a:p>
          <a:r>
            <a:rPr kumimoji="1" lang="ja-JP" altLang="ja-JP" sz="1100">
              <a:solidFill>
                <a:schemeClr val="dk1"/>
              </a:solidFill>
              <a:effectLst/>
              <a:latin typeface="+mn-lt"/>
              <a:ea typeface="+mn-ea"/>
              <a:cs typeface="+mn-cs"/>
            </a:rPr>
            <a:t>　一般会計については、引き続き財政運営適正化計画に基づき、事業の重点化を図り持続可能な財政運営を行う。</a:t>
          </a:r>
          <a:endParaRPr lang="ja-JP" altLang="ja-JP" sz="1400">
            <a:effectLst/>
          </a:endParaRPr>
        </a:p>
        <a:p>
          <a:r>
            <a:rPr kumimoji="1" lang="ja-JP" altLang="ja-JP" sz="1100">
              <a:solidFill>
                <a:schemeClr val="dk1"/>
              </a:solidFill>
              <a:effectLst/>
              <a:latin typeface="+mn-lt"/>
              <a:ea typeface="+mn-ea"/>
              <a:cs typeface="+mn-cs"/>
            </a:rPr>
            <a:t>　その他特別会計については、独立採算を原則とし、歳入歳出の適正化を図る。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岡山県高梁市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地方債の元利償還金については、道路等の償還額の大きい起債の完済により、</a:t>
          </a:r>
          <a:r>
            <a:rPr kumimoji="1" lang="ja-JP" altLang="en-US" sz="1100">
              <a:solidFill>
                <a:schemeClr val="dk1"/>
              </a:solidFill>
              <a:effectLst/>
              <a:latin typeface="+mn-lt"/>
              <a:ea typeface="+mn-ea"/>
              <a:cs typeface="+mn-cs"/>
            </a:rPr>
            <a:t>令和２年度までは</a:t>
          </a:r>
          <a:r>
            <a:rPr kumimoji="1" lang="ja-JP" altLang="ja-JP" sz="1100">
              <a:solidFill>
                <a:schemeClr val="dk1"/>
              </a:solidFill>
              <a:effectLst/>
              <a:latin typeface="+mn-lt"/>
              <a:ea typeface="+mn-ea"/>
              <a:cs typeface="+mn-cs"/>
            </a:rPr>
            <a:t>減少傾向となっていたが、近年集中している大型事業の償還開始</a:t>
          </a:r>
          <a:r>
            <a:rPr kumimoji="1" lang="ja-JP" altLang="en-US" sz="1100">
              <a:solidFill>
                <a:schemeClr val="dk1"/>
              </a:solidFill>
              <a:effectLst/>
              <a:latin typeface="+mn-lt"/>
              <a:ea typeface="+mn-ea"/>
              <a:cs typeface="+mn-cs"/>
            </a:rPr>
            <a:t>などの影響により</a:t>
          </a:r>
          <a:r>
            <a:rPr kumimoji="1" lang="ja-JP" altLang="ja-JP" sz="1100">
              <a:solidFill>
                <a:schemeClr val="dk1"/>
              </a:solidFill>
              <a:effectLst/>
              <a:latin typeface="+mn-lt"/>
              <a:ea typeface="+mn-ea"/>
              <a:cs typeface="+mn-cs"/>
            </a:rPr>
            <a:t>、今後は増加傾向となる見通しである。今後も財政運営適正化計画及び公営企業経営健全化計画の確実な実施により、大型事業についても計画的な起債発行を遵守し、持続可能な財政運営に努める。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岡山県高梁市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将来負担額については、</a:t>
          </a:r>
          <a:r>
            <a:rPr kumimoji="1" lang="ja-JP" altLang="en-US" sz="1100">
              <a:solidFill>
                <a:schemeClr val="dk1"/>
              </a:solidFill>
              <a:effectLst/>
              <a:latin typeface="+mn-lt"/>
              <a:ea typeface="+mn-ea"/>
              <a:cs typeface="+mn-cs"/>
            </a:rPr>
            <a:t>普通会計及び公営企業会計の地方債残高が減額となったことや、前年度に比べ普通交付税交付額の増額したことなどの要因により減額と</a:t>
          </a:r>
          <a:r>
            <a:rPr kumimoji="1" lang="ja-JP" altLang="ja-JP" sz="1100">
              <a:solidFill>
                <a:schemeClr val="dk1"/>
              </a:solidFill>
              <a:effectLst/>
              <a:latin typeface="+mn-lt"/>
              <a:ea typeface="+mn-ea"/>
              <a:cs typeface="+mn-cs"/>
            </a:rPr>
            <a:t>なった。</a:t>
          </a:r>
          <a:endParaRPr lang="ja-JP" altLang="ja-JP" sz="1400">
            <a:effectLst/>
          </a:endParaRPr>
        </a:p>
        <a:p>
          <a:r>
            <a:rPr kumimoji="1" lang="ja-JP" altLang="ja-JP" sz="1100">
              <a:solidFill>
                <a:schemeClr val="dk1"/>
              </a:solidFill>
              <a:effectLst/>
              <a:latin typeface="+mn-lt"/>
              <a:ea typeface="+mn-ea"/>
              <a:cs typeface="+mn-cs"/>
            </a:rPr>
            <a:t>　しばらくは大型事業や災害復旧事業の償還が集中する期間であり、地方債残高の増加や、基金の取り崩しが見込まれることから、今後も引き続き財政運営適正化計画を基に健全な財政運営に努める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岡山県高梁市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決算剰余金を財政調整基金や減債基金等に積み立てたが、各基金を目的に応じた事業に充当して事業を執行したため、基金全体として</a:t>
          </a:r>
          <a:r>
            <a:rPr kumimoji="1" lang="ja-JP" altLang="en-US" sz="1100">
              <a:solidFill>
                <a:schemeClr val="dk1"/>
              </a:solidFill>
              <a:effectLst/>
              <a:latin typeface="+mn-lt"/>
              <a:ea typeface="+mn-ea"/>
              <a:cs typeface="+mn-cs"/>
            </a:rPr>
            <a:t>６９２</a:t>
          </a:r>
          <a:r>
            <a:rPr kumimoji="1" lang="ja-JP" altLang="ja-JP" sz="1100">
              <a:solidFill>
                <a:schemeClr val="dk1"/>
              </a:solidFill>
              <a:effectLst/>
              <a:latin typeface="+mn-lt"/>
              <a:ea typeface="+mn-ea"/>
              <a:cs typeface="+mn-cs"/>
            </a:rPr>
            <a:t>百万円の減額となった。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各基金において目的に応じた事業を推進していくとともに、目的の類似している基金については統合も検討し、有効な財源として活用していく。</a:t>
          </a:r>
          <a:endParaRPr lang="ja-JP" altLang="ja-JP" sz="1400">
            <a:effectLst/>
          </a:endParaRPr>
        </a:p>
        <a:p>
          <a:r>
            <a:rPr kumimoji="1" lang="ja-JP" altLang="ja-JP" sz="1100">
              <a:solidFill>
                <a:schemeClr val="dk1"/>
              </a:solidFill>
              <a:effectLst/>
              <a:latin typeface="+mn-lt"/>
              <a:ea typeface="+mn-ea"/>
              <a:cs typeface="+mn-cs"/>
            </a:rPr>
            <a:t>　また、今後の大型事業の執行に伴う取り崩し額の増加や、財政状況が厳しい中での積立額の減少が見込まれ、基金全体としての減少が見込まれる。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地域振興基金：住民による自主的、主体的なまちづくり活動事業等の推進</a:t>
          </a:r>
          <a:endParaRPr lang="ja-JP" altLang="ja-JP" sz="1400">
            <a:effectLst/>
          </a:endParaRPr>
        </a:p>
        <a:p>
          <a:r>
            <a:rPr kumimoji="1" lang="ja-JP" altLang="ja-JP" sz="1100">
              <a:solidFill>
                <a:schemeClr val="dk1"/>
              </a:solidFill>
              <a:effectLst/>
              <a:latin typeface="+mn-lt"/>
              <a:ea typeface="+mn-ea"/>
              <a:cs typeface="+mn-cs"/>
            </a:rPr>
            <a:t>　文化振興基金：文化芸術活動及び歴史文化の保護、保存と活用</a:t>
          </a:r>
          <a:endParaRPr lang="ja-JP" altLang="ja-JP" sz="1400">
            <a:effectLst/>
          </a:endParaRPr>
        </a:p>
        <a:p>
          <a:r>
            <a:rPr kumimoji="1" lang="ja-JP" altLang="ja-JP" sz="1100">
              <a:solidFill>
                <a:schemeClr val="dk1"/>
              </a:solidFill>
              <a:effectLst/>
              <a:latin typeface="+mn-lt"/>
              <a:ea typeface="+mn-ea"/>
              <a:cs typeface="+mn-cs"/>
            </a:rPr>
            <a:t>　福祉基金：地域福祉活動の促進と快適な生活環境の形成</a:t>
          </a:r>
          <a:endParaRPr lang="ja-JP" altLang="ja-JP" sz="1400">
            <a:effectLst/>
          </a:endParaRPr>
        </a:p>
        <a:p>
          <a:r>
            <a:rPr kumimoji="1" lang="ja-JP" altLang="ja-JP" sz="1100">
              <a:solidFill>
                <a:schemeClr val="dk1"/>
              </a:solidFill>
              <a:effectLst/>
              <a:latin typeface="+mn-lt"/>
              <a:ea typeface="+mn-ea"/>
              <a:cs typeface="+mn-cs"/>
            </a:rPr>
            <a:t>　復興基金：平成３０年７月豪雨災害からの復旧及び復興</a:t>
          </a:r>
          <a:endParaRPr lang="ja-JP" altLang="ja-JP" sz="1400">
            <a:effectLst/>
          </a:endParaRPr>
        </a:p>
        <a:p>
          <a:r>
            <a:rPr kumimoji="1" lang="ja-JP" altLang="ja-JP" sz="1100">
              <a:solidFill>
                <a:schemeClr val="dk1"/>
              </a:solidFill>
              <a:effectLst/>
              <a:latin typeface="+mn-lt"/>
              <a:ea typeface="+mn-ea"/>
              <a:cs typeface="+mn-cs"/>
            </a:rPr>
            <a:t>　開発事業基金：大規模事業の実施による財源確保</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各基金において目的に応じた事業に充当したため。</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各基金において目的に応じた事業を推進していくとともに、目的の類似している基金については統合も検討し、有効な財源として活用していく。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決算剰余金による積み立てが取り崩し額を上回ったため。</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決算剰余金を積み立てるとともに、取り崩しについては大規模な災害対応など、最低限の範囲に努めていく。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地方債の償還に充当したが、地方債償還への充当が決算剰余金による積立額を上回ったため。</a:t>
          </a:r>
          <a:endParaRPr lang="ja-JP" altLang="ja-JP" sz="1400">
            <a:effectLst/>
          </a:endParaRPr>
        </a:p>
        <a:p>
          <a:r>
            <a:rPr kumimoji="1" lang="ja-JP" altLang="ja-JP" sz="1100">
              <a:solidFill>
                <a:schemeClr val="dk1"/>
              </a:solidFill>
              <a:effectLst/>
              <a:latin typeface="+mn-lt"/>
              <a:ea typeface="+mn-ea"/>
              <a:cs typeface="+mn-cs"/>
            </a:rPr>
            <a:t>　積立てについては、財政調整基金への積立てを優先した。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財政運営適正化計画に基づき、計画的な新規起債発行に努める。また、繰上償還の財源として保持していく。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27279348</v>
      </c>
      <c r="BO4" s="371"/>
      <c r="BP4" s="371"/>
      <c r="BQ4" s="371"/>
      <c r="BR4" s="371"/>
      <c r="BS4" s="371"/>
      <c r="BT4" s="371"/>
      <c r="BU4" s="372"/>
      <c r="BV4" s="370">
        <v>26639598</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6.4</v>
      </c>
      <c r="CU4" s="377"/>
      <c r="CV4" s="377"/>
      <c r="CW4" s="377"/>
      <c r="CX4" s="377"/>
      <c r="CY4" s="377"/>
      <c r="CZ4" s="377"/>
      <c r="DA4" s="378"/>
      <c r="DB4" s="376">
        <v>5.4</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26071818</v>
      </c>
      <c r="BO5" s="408"/>
      <c r="BP5" s="408"/>
      <c r="BQ5" s="408"/>
      <c r="BR5" s="408"/>
      <c r="BS5" s="408"/>
      <c r="BT5" s="408"/>
      <c r="BU5" s="409"/>
      <c r="BV5" s="407">
        <v>25724396</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96</v>
      </c>
      <c r="CU5" s="405"/>
      <c r="CV5" s="405"/>
      <c r="CW5" s="405"/>
      <c r="CX5" s="405"/>
      <c r="CY5" s="405"/>
      <c r="CZ5" s="405"/>
      <c r="DA5" s="406"/>
      <c r="DB5" s="404">
        <v>96.2</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1207530</v>
      </c>
      <c r="BO6" s="408"/>
      <c r="BP6" s="408"/>
      <c r="BQ6" s="408"/>
      <c r="BR6" s="408"/>
      <c r="BS6" s="408"/>
      <c r="BT6" s="408"/>
      <c r="BU6" s="409"/>
      <c r="BV6" s="407">
        <v>915202</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96.4</v>
      </c>
      <c r="CU6" s="445"/>
      <c r="CV6" s="445"/>
      <c r="CW6" s="445"/>
      <c r="CX6" s="445"/>
      <c r="CY6" s="445"/>
      <c r="CZ6" s="445"/>
      <c r="DA6" s="446"/>
      <c r="DB6" s="444">
        <v>97.2</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312249</v>
      </c>
      <c r="BO7" s="408"/>
      <c r="BP7" s="408"/>
      <c r="BQ7" s="408"/>
      <c r="BR7" s="408"/>
      <c r="BS7" s="408"/>
      <c r="BT7" s="408"/>
      <c r="BU7" s="409"/>
      <c r="BV7" s="407">
        <v>168438</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13938543</v>
      </c>
      <c r="CU7" s="408"/>
      <c r="CV7" s="408"/>
      <c r="CW7" s="408"/>
      <c r="CX7" s="408"/>
      <c r="CY7" s="408"/>
      <c r="CZ7" s="408"/>
      <c r="DA7" s="409"/>
      <c r="DB7" s="407">
        <v>13897985</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895281</v>
      </c>
      <c r="BO8" s="408"/>
      <c r="BP8" s="408"/>
      <c r="BQ8" s="408"/>
      <c r="BR8" s="408"/>
      <c r="BS8" s="408"/>
      <c r="BT8" s="408"/>
      <c r="BU8" s="409"/>
      <c r="BV8" s="407">
        <v>746764</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0.3</v>
      </c>
      <c r="CU8" s="448"/>
      <c r="CV8" s="448"/>
      <c r="CW8" s="448"/>
      <c r="CX8" s="448"/>
      <c r="CY8" s="448"/>
      <c r="CZ8" s="448"/>
      <c r="DA8" s="449"/>
      <c r="DB8" s="447">
        <v>0.31</v>
      </c>
      <c r="DC8" s="448"/>
      <c r="DD8" s="448"/>
      <c r="DE8" s="448"/>
      <c r="DF8" s="448"/>
      <c r="DG8" s="448"/>
      <c r="DH8" s="448"/>
      <c r="DI8" s="449"/>
    </row>
    <row r="9" spans="1:119" ht="18.75" customHeight="1" thickBot="1" x14ac:dyDescent="0.25">
      <c r="A9" s="181"/>
      <c r="B9" s="401" t="s">
        <v>106</v>
      </c>
      <c r="C9" s="402"/>
      <c r="D9" s="402"/>
      <c r="E9" s="402"/>
      <c r="F9" s="402"/>
      <c r="G9" s="402"/>
      <c r="H9" s="402"/>
      <c r="I9" s="402"/>
      <c r="J9" s="402"/>
      <c r="K9" s="450"/>
      <c r="L9" s="451" t="s">
        <v>107</v>
      </c>
      <c r="M9" s="452"/>
      <c r="N9" s="452"/>
      <c r="O9" s="452"/>
      <c r="P9" s="452"/>
      <c r="Q9" s="453"/>
      <c r="R9" s="454">
        <v>29072</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148517</v>
      </c>
      <c r="BO9" s="408"/>
      <c r="BP9" s="408"/>
      <c r="BQ9" s="408"/>
      <c r="BR9" s="408"/>
      <c r="BS9" s="408"/>
      <c r="BT9" s="408"/>
      <c r="BU9" s="409"/>
      <c r="BV9" s="407">
        <v>-112429</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20.399999999999999</v>
      </c>
      <c r="CU9" s="405"/>
      <c r="CV9" s="405"/>
      <c r="CW9" s="405"/>
      <c r="CX9" s="405"/>
      <c r="CY9" s="405"/>
      <c r="CZ9" s="405"/>
      <c r="DA9" s="406"/>
      <c r="DB9" s="404">
        <v>21.8</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112</v>
      </c>
      <c r="M10" s="437"/>
      <c r="N10" s="437"/>
      <c r="O10" s="437"/>
      <c r="P10" s="437"/>
      <c r="Q10" s="438"/>
      <c r="R10" s="458">
        <v>32075</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377165</v>
      </c>
      <c r="BO10" s="408"/>
      <c r="BP10" s="408"/>
      <c r="BQ10" s="408"/>
      <c r="BR10" s="408"/>
      <c r="BS10" s="408"/>
      <c r="BT10" s="408"/>
      <c r="BU10" s="409"/>
      <c r="BV10" s="407">
        <v>372290</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26861</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114</v>
      </c>
      <c r="AV12" s="440"/>
      <c r="AW12" s="440"/>
      <c r="AX12" s="440"/>
      <c r="AY12" s="441" t="s">
        <v>128</v>
      </c>
      <c r="AZ12" s="442"/>
      <c r="BA12" s="442"/>
      <c r="BB12" s="442"/>
      <c r="BC12" s="442"/>
      <c r="BD12" s="442"/>
      <c r="BE12" s="442"/>
      <c r="BF12" s="442"/>
      <c r="BG12" s="442"/>
      <c r="BH12" s="442"/>
      <c r="BI12" s="442"/>
      <c r="BJ12" s="442"/>
      <c r="BK12" s="442"/>
      <c r="BL12" s="442"/>
      <c r="BM12" s="443"/>
      <c r="BN12" s="407">
        <v>280256</v>
      </c>
      <c r="BO12" s="408"/>
      <c r="BP12" s="408"/>
      <c r="BQ12" s="408"/>
      <c r="BR12" s="408"/>
      <c r="BS12" s="408"/>
      <c r="BT12" s="408"/>
      <c r="BU12" s="409"/>
      <c r="BV12" s="407">
        <v>163000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25928</v>
      </c>
      <c r="S13" s="492"/>
      <c r="T13" s="492"/>
      <c r="U13" s="492"/>
      <c r="V13" s="493"/>
      <c r="W13" s="423" t="s">
        <v>131</v>
      </c>
      <c r="X13" s="424"/>
      <c r="Y13" s="424"/>
      <c r="Z13" s="424"/>
      <c r="AA13" s="424"/>
      <c r="AB13" s="414"/>
      <c r="AC13" s="458">
        <v>1460</v>
      </c>
      <c r="AD13" s="459"/>
      <c r="AE13" s="459"/>
      <c r="AF13" s="459"/>
      <c r="AG13" s="501"/>
      <c r="AH13" s="458">
        <v>1874</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245426</v>
      </c>
      <c r="BO13" s="408"/>
      <c r="BP13" s="408"/>
      <c r="BQ13" s="408"/>
      <c r="BR13" s="408"/>
      <c r="BS13" s="408"/>
      <c r="BT13" s="408"/>
      <c r="BU13" s="409"/>
      <c r="BV13" s="407">
        <v>96861</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11.3</v>
      </c>
      <c r="CU13" s="405"/>
      <c r="CV13" s="405"/>
      <c r="CW13" s="405"/>
      <c r="CX13" s="405"/>
      <c r="CY13" s="405"/>
      <c r="CZ13" s="405"/>
      <c r="DA13" s="406"/>
      <c r="DB13" s="404">
        <v>11.8</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27650</v>
      </c>
      <c r="S14" s="492"/>
      <c r="T14" s="492"/>
      <c r="U14" s="492"/>
      <c r="V14" s="493"/>
      <c r="W14" s="397"/>
      <c r="X14" s="398"/>
      <c r="Y14" s="398"/>
      <c r="Z14" s="398"/>
      <c r="AA14" s="398"/>
      <c r="AB14" s="387"/>
      <c r="AC14" s="494">
        <v>11</v>
      </c>
      <c r="AD14" s="495"/>
      <c r="AE14" s="495"/>
      <c r="AF14" s="495"/>
      <c r="AG14" s="496"/>
      <c r="AH14" s="494">
        <v>12.8</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48.1</v>
      </c>
      <c r="CU14" s="506"/>
      <c r="CV14" s="506"/>
      <c r="CW14" s="506"/>
      <c r="CX14" s="506"/>
      <c r="CY14" s="506"/>
      <c r="CZ14" s="506"/>
      <c r="DA14" s="507"/>
      <c r="DB14" s="505">
        <v>52.8</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26716</v>
      </c>
      <c r="S15" s="492"/>
      <c r="T15" s="492"/>
      <c r="U15" s="492"/>
      <c r="V15" s="493"/>
      <c r="W15" s="423" t="s">
        <v>137</v>
      </c>
      <c r="X15" s="424"/>
      <c r="Y15" s="424"/>
      <c r="Z15" s="424"/>
      <c r="AA15" s="424"/>
      <c r="AB15" s="414"/>
      <c r="AC15" s="458">
        <v>4032</v>
      </c>
      <c r="AD15" s="459"/>
      <c r="AE15" s="459"/>
      <c r="AF15" s="459"/>
      <c r="AG15" s="501"/>
      <c r="AH15" s="458">
        <v>4361</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3897322</v>
      </c>
      <c r="BO15" s="371"/>
      <c r="BP15" s="371"/>
      <c r="BQ15" s="371"/>
      <c r="BR15" s="371"/>
      <c r="BS15" s="371"/>
      <c r="BT15" s="371"/>
      <c r="BU15" s="372"/>
      <c r="BV15" s="370">
        <v>3959896</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30.3</v>
      </c>
      <c r="AD16" s="495"/>
      <c r="AE16" s="495"/>
      <c r="AF16" s="495"/>
      <c r="AG16" s="496"/>
      <c r="AH16" s="494">
        <v>29.9</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12913255</v>
      </c>
      <c r="BO16" s="408"/>
      <c r="BP16" s="408"/>
      <c r="BQ16" s="408"/>
      <c r="BR16" s="408"/>
      <c r="BS16" s="408"/>
      <c r="BT16" s="408"/>
      <c r="BU16" s="409"/>
      <c r="BV16" s="407">
        <v>12776986</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141</v>
      </c>
      <c r="S17" s="514"/>
      <c r="T17" s="514"/>
      <c r="U17" s="514"/>
      <c r="V17" s="515"/>
      <c r="W17" s="423" t="s">
        <v>144</v>
      </c>
      <c r="X17" s="424"/>
      <c r="Y17" s="424"/>
      <c r="Z17" s="424"/>
      <c r="AA17" s="424"/>
      <c r="AB17" s="414"/>
      <c r="AC17" s="458">
        <v>7797</v>
      </c>
      <c r="AD17" s="459"/>
      <c r="AE17" s="459"/>
      <c r="AF17" s="459"/>
      <c r="AG17" s="501"/>
      <c r="AH17" s="458">
        <v>8365</v>
      </c>
      <c r="AI17" s="459"/>
      <c r="AJ17" s="459"/>
      <c r="AK17" s="459"/>
      <c r="AL17" s="460"/>
      <c r="AM17" s="436"/>
      <c r="AN17" s="437"/>
      <c r="AO17" s="437"/>
      <c r="AP17" s="437"/>
      <c r="AQ17" s="437"/>
      <c r="AR17" s="437"/>
      <c r="AS17" s="437"/>
      <c r="AT17" s="438"/>
      <c r="AU17" s="439"/>
      <c r="AV17" s="440"/>
      <c r="AW17" s="440"/>
      <c r="AX17" s="440"/>
      <c r="AY17" s="441" t="s">
        <v>145</v>
      </c>
      <c r="AZ17" s="442"/>
      <c r="BA17" s="442"/>
      <c r="BB17" s="442"/>
      <c r="BC17" s="442"/>
      <c r="BD17" s="442"/>
      <c r="BE17" s="442"/>
      <c r="BF17" s="442"/>
      <c r="BG17" s="442"/>
      <c r="BH17" s="442"/>
      <c r="BI17" s="442"/>
      <c r="BJ17" s="442"/>
      <c r="BK17" s="442"/>
      <c r="BL17" s="442"/>
      <c r="BM17" s="443"/>
      <c r="BN17" s="407">
        <v>4854378</v>
      </c>
      <c r="BO17" s="408"/>
      <c r="BP17" s="408"/>
      <c r="BQ17" s="408"/>
      <c r="BR17" s="408"/>
      <c r="BS17" s="408"/>
      <c r="BT17" s="408"/>
      <c r="BU17" s="409"/>
      <c r="BV17" s="407">
        <v>4950243</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146</v>
      </c>
      <c r="C18" s="450"/>
      <c r="D18" s="450"/>
      <c r="E18" s="530"/>
      <c r="F18" s="530"/>
      <c r="G18" s="530"/>
      <c r="H18" s="530"/>
      <c r="I18" s="530"/>
      <c r="J18" s="530"/>
      <c r="K18" s="530"/>
      <c r="L18" s="531">
        <v>546.99</v>
      </c>
      <c r="M18" s="531"/>
      <c r="N18" s="531"/>
      <c r="O18" s="531"/>
      <c r="P18" s="531"/>
      <c r="Q18" s="531"/>
      <c r="R18" s="532"/>
      <c r="S18" s="532"/>
      <c r="T18" s="532"/>
      <c r="U18" s="532"/>
      <c r="V18" s="533"/>
      <c r="W18" s="425"/>
      <c r="X18" s="426"/>
      <c r="Y18" s="426"/>
      <c r="Z18" s="426"/>
      <c r="AA18" s="426"/>
      <c r="AB18" s="417"/>
      <c r="AC18" s="534">
        <v>58.7</v>
      </c>
      <c r="AD18" s="535"/>
      <c r="AE18" s="535"/>
      <c r="AF18" s="535"/>
      <c r="AG18" s="536"/>
      <c r="AH18" s="534">
        <v>57.3</v>
      </c>
      <c r="AI18" s="535"/>
      <c r="AJ18" s="535"/>
      <c r="AK18" s="535"/>
      <c r="AL18" s="537"/>
      <c r="AM18" s="436"/>
      <c r="AN18" s="437"/>
      <c r="AO18" s="437"/>
      <c r="AP18" s="437"/>
      <c r="AQ18" s="437"/>
      <c r="AR18" s="437"/>
      <c r="AS18" s="437"/>
      <c r="AT18" s="438"/>
      <c r="AU18" s="439"/>
      <c r="AV18" s="440"/>
      <c r="AW18" s="440"/>
      <c r="AX18" s="440"/>
      <c r="AY18" s="441" t="s">
        <v>147</v>
      </c>
      <c r="AZ18" s="442"/>
      <c r="BA18" s="442"/>
      <c r="BB18" s="442"/>
      <c r="BC18" s="442"/>
      <c r="BD18" s="442"/>
      <c r="BE18" s="442"/>
      <c r="BF18" s="442"/>
      <c r="BG18" s="442"/>
      <c r="BH18" s="442"/>
      <c r="BI18" s="442"/>
      <c r="BJ18" s="442"/>
      <c r="BK18" s="442"/>
      <c r="BL18" s="442"/>
      <c r="BM18" s="443"/>
      <c r="BN18" s="407">
        <v>13470908</v>
      </c>
      <c r="BO18" s="408"/>
      <c r="BP18" s="408"/>
      <c r="BQ18" s="408"/>
      <c r="BR18" s="408"/>
      <c r="BS18" s="408"/>
      <c r="BT18" s="408"/>
      <c r="BU18" s="409"/>
      <c r="BV18" s="407">
        <v>13442295</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148</v>
      </c>
      <c r="C19" s="450"/>
      <c r="D19" s="450"/>
      <c r="E19" s="530"/>
      <c r="F19" s="530"/>
      <c r="G19" s="530"/>
      <c r="H19" s="530"/>
      <c r="I19" s="530"/>
      <c r="J19" s="530"/>
      <c r="K19" s="530"/>
      <c r="L19" s="538">
        <v>53</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149</v>
      </c>
      <c r="AZ19" s="442"/>
      <c r="BA19" s="442"/>
      <c r="BB19" s="442"/>
      <c r="BC19" s="442"/>
      <c r="BD19" s="442"/>
      <c r="BE19" s="442"/>
      <c r="BF19" s="442"/>
      <c r="BG19" s="442"/>
      <c r="BH19" s="442"/>
      <c r="BI19" s="442"/>
      <c r="BJ19" s="442"/>
      <c r="BK19" s="442"/>
      <c r="BL19" s="442"/>
      <c r="BM19" s="443"/>
      <c r="BN19" s="407">
        <v>18338437</v>
      </c>
      <c r="BO19" s="408"/>
      <c r="BP19" s="408"/>
      <c r="BQ19" s="408"/>
      <c r="BR19" s="408"/>
      <c r="BS19" s="408"/>
      <c r="BT19" s="408"/>
      <c r="BU19" s="409"/>
      <c r="BV19" s="407">
        <v>17970815</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150</v>
      </c>
      <c r="C20" s="450"/>
      <c r="D20" s="450"/>
      <c r="E20" s="530"/>
      <c r="F20" s="530"/>
      <c r="G20" s="530"/>
      <c r="H20" s="530"/>
      <c r="I20" s="530"/>
      <c r="J20" s="530"/>
      <c r="K20" s="530"/>
      <c r="L20" s="538">
        <v>12886</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151</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152</v>
      </c>
      <c r="C22" s="551"/>
      <c r="D22" s="552"/>
      <c r="E22" s="419" t="s">
        <v>1</v>
      </c>
      <c r="F22" s="424"/>
      <c r="G22" s="424"/>
      <c r="H22" s="424"/>
      <c r="I22" s="424"/>
      <c r="J22" s="424"/>
      <c r="K22" s="414"/>
      <c r="L22" s="419" t="s">
        <v>153</v>
      </c>
      <c r="M22" s="424"/>
      <c r="N22" s="424"/>
      <c r="O22" s="424"/>
      <c r="P22" s="414"/>
      <c r="Q22" s="582" t="s">
        <v>154</v>
      </c>
      <c r="R22" s="583"/>
      <c r="S22" s="583"/>
      <c r="T22" s="583"/>
      <c r="U22" s="583"/>
      <c r="V22" s="584"/>
      <c r="W22" s="550" t="s">
        <v>155</v>
      </c>
      <c r="X22" s="551"/>
      <c r="Y22" s="552"/>
      <c r="Z22" s="419" t="s">
        <v>1</v>
      </c>
      <c r="AA22" s="424"/>
      <c r="AB22" s="424"/>
      <c r="AC22" s="424"/>
      <c r="AD22" s="424"/>
      <c r="AE22" s="424"/>
      <c r="AF22" s="424"/>
      <c r="AG22" s="414"/>
      <c r="AH22" s="588" t="s">
        <v>156</v>
      </c>
      <c r="AI22" s="424"/>
      <c r="AJ22" s="424"/>
      <c r="AK22" s="424"/>
      <c r="AL22" s="414"/>
      <c r="AM22" s="588" t="s">
        <v>157</v>
      </c>
      <c r="AN22" s="589"/>
      <c r="AO22" s="589"/>
      <c r="AP22" s="589"/>
      <c r="AQ22" s="589"/>
      <c r="AR22" s="590"/>
      <c r="AS22" s="582" t="s">
        <v>154</v>
      </c>
      <c r="AT22" s="583"/>
      <c r="AU22" s="583"/>
      <c r="AV22" s="583"/>
      <c r="AW22" s="583"/>
      <c r="AX22" s="594"/>
      <c r="AY22" s="367" t="s">
        <v>158</v>
      </c>
      <c r="AZ22" s="368"/>
      <c r="BA22" s="368"/>
      <c r="BB22" s="368"/>
      <c r="BC22" s="368"/>
      <c r="BD22" s="368"/>
      <c r="BE22" s="368"/>
      <c r="BF22" s="368"/>
      <c r="BG22" s="368"/>
      <c r="BH22" s="368"/>
      <c r="BI22" s="368"/>
      <c r="BJ22" s="368"/>
      <c r="BK22" s="368"/>
      <c r="BL22" s="368"/>
      <c r="BM22" s="369"/>
      <c r="BN22" s="370">
        <v>30951323</v>
      </c>
      <c r="BO22" s="371"/>
      <c r="BP22" s="371"/>
      <c r="BQ22" s="371"/>
      <c r="BR22" s="371"/>
      <c r="BS22" s="371"/>
      <c r="BT22" s="371"/>
      <c r="BU22" s="372"/>
      <c r="BV22" s="370">
        <v>31327157</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159</v>
      </c>
      <c r="AZ23" s="442"/>
      <c r="BA23" s="442"/>
      <c r="BB23" s="442"/>
      <c r="BC23" s="442"/>
      <c r="BD23" s="442"/>
      <c r="BE23" s="442"/>
      <c r="BF23" s="442"/>
      <c r="BG23" s="442"/>
      <c r="BH23" s="442"/>
      <c r="BI23" s="442"/>
      <c r="BJ23" s="442"/>
      <c r="BK23" s="442"/>
      <c r="BL23" s="442"/>
      <c r="BM23" s="443"/>
      <c r="BN23" s="407">
        <v>24016565</v>
      </c>
      <c r="BO23" s="408"/>
      <c r="BP23" s="408"/>
      <c r="BQ23" s="408"/>
      <c r="BR23" s="408"/>
      <c r="BS23" s="408"/>
      <c r="BT23" s="408"/>
      <c r="BU23" s="409"/>
      <c r="BV23" s="407">
        <v>24802450</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160</v>
      </c>
      <c r="F24" s="437"/>
      <c r="G24" s="437"/>
      <c r="H24" s="437"/>
      <c r="I24" s="437"/>
      <c r="J24" s="437"/>
      <c r="K24" s="438"/>
      <c r="L24" s="458">
        <v>1</v>
      </c>
      <c r="M24" s="459"/>
      <c r="N24" s="459"/>
      <c r="O24" s="459"/>
      <c r="P24" s="501"/>
      <c r="Q24" s="458">
        <v>8300</v>
      </c>
      <c r="R24" s="459"/>
      <c r="S24" s="459"/>
      <c r="T24" s="459"/>
      <c r="U24" s="459"/>
      <c r="V24" s="501"/>
      <c r="W24" s="553"/>
      <c r="X24" s="554"/>
      <c r="Y24" s="555"/>
      <c r="Z24" s="457" t="s">
        <v>161</v>
      </c>
      <c r="AA24" s="437"/>
      <c r="AB24" s="437"/>
      <c r="AC24" s="437"/>
      <c r="AD24" s="437"/>
      <c r="AE24" s="437"/>
      <c r="AF24" s="437"/>
      <c r="AG24" s="438"/>
      <c r="AH24" s="458">
        <v>402</v>
      </c>
      <c r="AI24" s="459"/>
      <c r="AJ24" s="459"/>
      <c r="AK24" s="459"/>
      <c r="AL24" s="501"/>
      <c r="AM24" s="458">
        <v>1255848</v>
      </c>
      <c r="AN24" s="459"/>
      <c r="AO24" s="459"/>
      <c r="AP24" s="459"/>
      <c r="AQ24" s="459"/>
      <c r="AR24" s="501"/>
      <c r="AS24" s="458">
        <v>3124</v>
      </c>
      <c r="AT24" s="459"/>
      <c r="AU24" s="459"/>
      <c r="AV24" s="459"/>
      <c r="AW24" s="459"/>
      <c r="AX24" s="460"/>
      <c r="AY24" s="523" t="s">
        <v>162</v>
      </c>
      <c r="AZ24" s="524"/>
      <c r="BA24" s="524"/>
      <c r="BB24" s="524"/>
      <c r="BC24" s="524"/>
      <c r="BD24" s="524"/>
      <c r="BE24" s="524"/>
      <c r="BF24" s="524"/>
      <c r="BG24" s="524"/>
      <c r="BH24" s="524"/>
      <c r="BI24" s="524"/>
      <c r="BJ24" s="524"/>
      <c r="BK24" s="524"/>
      <c r="BL24" s="524"/>
      <c r="BM24" s="525"/>
      <c r="BN24" s="407">
        <v>24077582</v>
      </c>
      <c r="BO24" s="408"/>
      <c r="BP24" s="408"/>
      <c r="BQ24" s="408"/>
      <c r="BR24" s="408"/>
      <c r="BS24" s="408"/>
      <c r="BT24" s="408"/>
      <c r="BU24" s="409"/>
      <c r="BV24" s="407">
        <v>23710453</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163</v>
      </c>
      <c r="F25" s="437"/>
      <c r="G25" s="437"/>
      <c r="H25" s="437"/>
      <c r="I25" s="437"/>
      <c r="J25" s="437"/>
      <c r="K25" s="438"/>
      <c r="L25" s="458">
        <v>1</v>
      </c>
      <c r="M25" s="459"/>
      <c r="N25" s="459"/>
      <c r="O25" s="459"/>
      <c r="P25" s="501"/>
      <c r="Q25" s="458">
        <v>6700</v>
      </c>
      <c r="R25" s="459"/>
      <c r="S25" s="459"/>
      <c r="T25" s="459"/>
      <c r="U25" s="459"/>
      <c r="V25" s="501"/>
      <c r="W25" s="553"/>
      <c r="X25" s="554"/>
      <c r="Y25" s="555"/>
      <c r="Z25" s="457" t="s">
        <v>164</v>
      </c>
      <c r="AA25" s="437"/>
      <c r="AB25" s="437"/>
      <c r="AC25" s="437"/>
      <c r="AD25" s="437"/>
      <c r="AE25" s="437"/>
      <c r="AF25" s="437"/>
      <c r="AG25" s="438"/>
      <c r="AH25" s="458">
        <v>67</v>
      </c>
      <c r="AI25" s="459"/>
      <c r="AJ25" s="459"/>
      <c r="AK25" s="459"/>
      <c r="AL25" s="501"/>
      <c r="AM25" s="458">
        <v>190816</v>
      </c>
      <c r="AN25" s="459"/>
      <c r="AO25" s="459"/>
      <c r="AP25" s="459"/>
      <c r="AQ25" s="459"/>
      <c r="AR25" s="501"/>
      <c r="AS25" s="458">
        <v>2848</v>
      </c>
      <c r="AT25" s="459"/>
      <c r="AU25" s="459"/>
      <c r="AV25" s="459"/>
      <c r="AW25" s="459"/>
      <c r="AX25" s="460"/>
      <c r="AY25" s="367" t="s">
        <v>165</v>
      </c>
      <c r="AZ25" s="368"/>
      <c r="BA25" s="368"/>
      <c r="BB25" s="368"/>
      <c r="BC25" s="368"/>
      <c r="BD25" s="368"/>
      <c r="BE25" s="368"/>
      <c r="BF25" s="368"/>
      <c r="BG25" s="368"/>
      <c r="BH25" s="368"/>
      <c r="BI25" s="368"/>
      <c r="BJ25" s="368"/>
      <c r="BK25" s="368"/>
      <c r="BL25" s="368"/>
      <c r="BM25" s="369"/>
      <c r="BN25" s="370">
        <v>1298744</v>
      </c>
      <c r="BO25" s="371"/>
      <c r="BP25" s="371"/>
      <c r="BQ25" s="371"/>
      <c r="BR25" s="371"/>
      <c r="BS25" s="371"/>
      <c r="BT25" s="371"/>
      <c r="BU25" s="372"/>
      <c r="BV25" s="370">
        <v>1426574</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166</v>
      </c>
      <c r="F26" s="437"/>
      <c r="G26" s="437"/>
      <c r="H26" s="437"/>
      <c r="I26" s="437"/>
      <c r="J26" s="437"/>
      <c r="K26" s="438"/>
      <c r="L26" s="458">
        <v>1</v>
      </c>
      <c r="M26" s="459"/>
      <c r="N26" s="459"/>
      <c r="O26" s="459"/>
      <c r="P26" s="501"/>
      <c r="Q26" s="458">
        <v>6276</v>
      </c>
      <c r="R26" s="459"/>
      <c r="S26" s="459"/>
      <c r="T26" s="459"/>
      <c r="U26" s="459"/>
      <c r="V26" s="501"/>
      <c r="W26" s="553"/>
      <c r="X26" s="554"/>
      <c r="Y26" s="555"/>
      <c r="Z26" s="457" t="s">
        <v>167</v>
      </c>
      <c r="AA26" s="559"/>
      <c r="AB26" s="559"/>
      <c r="AC26" s="559"/>
      <c r="AD26" s="559"/>
      <c r="AE26" s="559"/>
      <c r="AF26" s="559"/>
      <c r="AG26" s="560"/>
      <c r="AH26" s="458">
        <v>21</v>
      </c>
      <c r="AI26" s="459"/>
      <c r="AJ26" s="459"/>
      <c r="AK26" s="459"/>
      <c r="AL26" s="501"/>
      <c r="AM26" s="458">
        <v>72597</v>
      </c>
      <c r="AN26" s="459"/>
      <c r="AO26" s="459"/>
      <c r="AP26" s="459"/>
      <c r="AQ26" s="459"/>
      <c r="AR26" s="501"/>
      <c r="AS26" s="458">
        <v>3457</v>
      </c>
      <c r="AT26" s="459"/>
      <c r="AU26" s="459"/>
      <c r="AV26" s="459"/>
      <c r="AW26" s="459"/>
      <c r="AX26" s="460"/>
      <c r="AY26" s="410" t="s">
        <v>168</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169</v>
      </c>
      <c r="F27" s="437"/>
      <c r="G27" s="437"/>
      <c r="H27" s="437"/>
      <c r="I27" s="437"/>
      <c r="J27" s="437"/>
      <c r="K27" s="438"/>
      <c r="L27" s="458">
        <v>1</v>
      </c>
      <c r="M27" s="459"/>
      <c r="N27" s="459"/>
      <c r="O27" s="459"/>
      <c r="P27" s="501"/>
      <c r="Q27" s="458">
        <v>4250</v>
      </c>
      <c r="R27" s="459"/>
      <c r="S27" s="459"/>
      <c r="T27" s="459"/>
      <c r="U27" s="459"/>
      <c r="V27" s="501"/>
      <c r="W27" s="553"/>
      <c r="X27" s="554"/>
      <c r="Y27" s="555"/>
      <c r="Z27" s="457" t="s">
        <v>170</v>
      </c>
      <c r="AA27" s="437"/>
      <c r="AB27" s="437"/>
      <c r="AC27" s="437"/>
      <c r="AD27" s="437"/>
      <c r="AE27" s="437"/>
      <c r="AF27" s="437"/>
      <c r="AG27" s="438"/>
      <c r="AH27" s="458">
        <v>56</v>
      </c>
      <c r="AI27" s="459"/>
      <c r="AJ27" s="459"/>
      <c r="AK27" s="459"/>
      <c r="AL27" s="501"/>
      <c r="AM27" s="458">
        <v>160014</v>
      </c>
      <c r="AN27" s="459"/>
      <c r="AO27" s="459"/>
      <c r="AP27" s="459"/>
      <c r="AQ27" s="459"/>
      <c r="AR27" s="501"/>
      <c r="AS27" s="458">
        <v>2857</v>
      </c>
      <c r="AT27" s="459"/>
      <c r="AU27" s="459"/>
      <c r="AV27" s="459"/>
      <c r="AW27" s="459"/>
      <c r="AX27" s="460"/>
      <c r="AY27" s="502" t="s">
        <v>171</v>
      </c>
      <c r="AZ27" s="503"/>
      <c r="BA27" s="503"/>
      <c r="BB27" s="503"/>
      <c r="BC27" s="503"/>
      <c r="BD27" s="503"/>
      <c r="BE27" s="503"/>
      <c r="BF27" s="503"/>
      <c r="BG27" s="503"/>
      <c r="BH27" s="503"/>
      <c r="BI27" s="503"/>
      <c r="BJ27" s="503"/>
      <c r="BK27" s="503"/>
      <c r="BL27" s="503"/>
      <c r="BM27" s="504"/>
      <c r="BN27" s="526">
        <v>373487</v>
      </c>
      <c r="BO27" s="527"/>
      <c r="BP27" s="527"/>
      <c r="BQ27" s="527"/>
      <c r="BR27" s="527"/>
      <c r="BS27" s="527"/>
      <c r="BT27" s="527"/>
      <c r="BU27" s="528"/>
      <c r="BV27" s="526">
        <v>373349</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172</v>
      </c>
      <c r="F28" s="437"/>
      <c r="G28" s="437"/>
      <c r="H28" s="437"/>
      <c r="I28" s="437"/>
      <c r="J28" s="437"/>
      <c r="K28" s="438"/>
      <c r="L28" s="458">
        <v>1</v>
      </c>
      <c r="M28" s="459"/>
      <c r="N28" s="459"/>
      <c r="O28" s="459"/>
      <c r="P28" s="501"/>
      <c r="Q28" s="458">
        <v>3570</v>
      </c>
      <c r="R28" s="459"/>
      <c r="S28" s="459"/>
      <c r="T28" s="459"/>
      <c r="U28" s="459"/>
      <c r="V28" s="501"/>
      <c r="W28" s="553"/>
      <c r="X28" s="554"/>
      <c r="Y28" s="555"/>
      <c r="Z28" s="457" t="s">
        <v>173</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174</v>
      </c>
      <c r="AZ28" s="562"/>
      <c r="BA28" s="562"/>
      <c r="BB28" s="563"/>
      <c r="BC28" s="367" t="s">
        <v>46</v>
      </c>
      <c r="BD28" s="368"/>
      <c r="BE28" s="368"/>
      <c r="BF28" s="368"/>
      <c r="BG28" s="368"/>
      <c r="BH28" s="368"/>
      <c r="BI28" s="368"/>
      <c r="BJ28" s="368"/>
      <c r="BK28" s="368"/>
      <c r="BL28" s="368"/>
      <c r="BM28" s="369"/>
      <c r="BN28" s="370">
        <v>1818250</v>
      </c>
      <c r="BO28" s="371"/>
      <c r="BP28" s="371"/>
      <c r="BQ28" s="371"/>
      <c r="BR28" s="371"/>
      <c r="BS28" s="371"/>
      <c r="BT28" s="371"/>
      <c r="BU28" s="372"/>
      <c r="BV28" s="370">
        <v>1721341</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175</v>
      </c>
      <c r="F29" s="437"/>
      <c r="G29" s="437"/>
      <c r="H29" s="437"/>
      <c r="I29" s="437"/>
      <c r="J29" s="437"/>
      <c r="K29" s="438"/>
      <c r="L29" s="458">
        <v>16</v>
      </c>
      <c r="M29" s="459"/>
      <c r="N29" s="459"/>
      <c r="O29" s="459"/>
      <c r="P29" s="501"/>
      <c r="Q29" s="458">
        <v>3420</v>
      </c>
      <c r="R29" s="459"/>
      <c r="S29" s="459"/>
      <c r="T29" s="459"/>
      <c r="U29" s="459"/>
      <c r="V29" s="501"/>
      <c r="W29" s="556"/>
      <c r="X29" s="557"/>
      <c r="Y29" s="558"/>
      <c r="Z29" s="457" t="s">
        <v>176</v>
      </c>
      <c r="AA29" s="437"/>
      <c r="AB29" s="437"/>
      <c r="AC29" s="437"/>
      <c r="AD29" s="437"/>
      <c r="AE29" s="437"/>
      <c r="AF29" s="437"/>
      <c r="AG29" s="438"/>
      <c r="AH29" s="458">
        <v>458</v>
      </c>
      <c r="AI29" s="459"/>
      <c r="AJ29" s="459"/>
      <c r="AK29" s="459"/>
      <c r="AL29" s="501"/>
      <c r="AM29" s="458">
        <v>1415862</v>
      </c>
      <c r="AN29" s="459"/>
      <c r="AO29" s="459"/>
      <c r="AP29" s="459"/>
      <c r="AQ29" s="459"/>
      <c r="AR29" s="501"/>
      <c r="AS29" s="458">
        <v>3091</v>
      </c>
      <c r="AT29" s="459"/>
      <c r="AU29" s="459"/>
      <c r="AV29" s="459"/>
      <c r="AW29" s="459"/>
      <c r="AX29" s="460"/>
      <c r="AY29" s="564"/>
      <c r="AZ29" s="565"/>
      <c r="BA29" s="565"/>
      <c r="BB29" s="566"/>
      <c r="BC29" s="441" t="s">
        <v>177</v>
      </c>
      <c r="BD29" s="442"/>
      <c r="BE29" s="442"/>
      <c r="BF29" s="442"/>
      <c r="BG29" s="442"/>
      <c r="BH29" s="442"/>
      <c r="BI29" s="442"/>
      <c r="BJ29" s="442"/>
      <c r="BK29" s="442"/>
      <c r="BL29" s="442"/>
      <c r="BM29" s="443"/>
      <c r="BN29" s="407">
        <v>1356632</v>
      </c>
      <c r="BO29" s="408"/>
      <c r="BP29" s="408"/>
      <c r="BQ29" s="408"/>
      <c r="BR29" s="408"/>
      <c r="BS29" s="408"/>
      <c r="BT29" s="408"/>
      <c r="BU29" s="409"/>
      <c r="BV29" s="407">
        <v>1636955</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178</v>
      </c>
      <c r="X30" s="575"/>
      <c r="Y30" s="575"/>
      <c r="Z30" s="575"/>
      <c r="AA30" s="575"/>
      <c r="AB30" s="575"/>
      <c r="AC30" s="575"/>
      <c r="AD30" s="575"/>
      <c r="AE30" s="575"/>
      <c r="AF30" s="575"/>
      <c r="AG30" s="576"/>
      <c r="AH30" s="534">
        <v>98.1</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4300248</v>
      </c>
      <c r="BO30" s="527"/>
      <c r="BP30" s="527"/>
      <c r="BQ30" s="527"/>
      <c r="BR30" s="527"/>
      <c r="BS30" s="527"/>
      <c r="BT30" s="527"/>
      <c r="BU30" s="528"/>
      <c r="BV30" s="526">
        <v>4808554</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179</v>
      </c>
      <c r="D32" s="570"/>
      <c r="E32" s="570"/>
      <c r="F32" s="570"/>
      <c r="G32" s="570"/>
      <c r="H32" s="570"/>
      <c r="I32" s="570"/>
      <c r="J32" s="570"/>
      <c r="K32" s="570"/>
      <c r="L32" s="570"/>
      <c r="M32" s="570"/>
      <c r="N32" s="570"/>
      <c r="O32" s="570"/>
      <c r="P32" s="570"/>
      <c r="Q32" s="570"/>
      <c r="R32" s="570"/>
      <c r="S32" s="570"/>
      <c r="U32" s="411" t="s">
        <v>180</v>
      </c>
      <c r="V32" s="411"/>
      <c r="W32" s="411"/>
      <c r="X32" s="411"/>
      <c r="Y32" s="411"/>
      <c r="Z32" s="411"/>
      <c r="AA32" s="411"/>
      <c r="AB32" s="411"/>
      <c r="AC32" s="411"/>
      <c r="AD32" s="411"/>
      <c r="AE32" s="411"/>
      <c r="AF32" s="411"/>
      <c r="AG32" s="411"/>
      <c r="AH32" s="411"/>
      <c r="AI32" s="411"/>
      <c r="AJ32" s="411"/>
      <c r="AK32" s="411"/>
      <c r="AM32" s="411" t="s">
        <v>181</v>
      </c>
      <c r="AN32" s="411"/>
      <c r="AO32" s="411"/>
      <c r="AP32" s="411"/>
      <c r="AQ32" s="411"/>
      <c r="AR32" s="411"/>
      <c r="AS32" s="411"/>
      <c r="AT32" s="411"/>
      <c r="AU32" s="411"/>
      <c r="AV32" s="411"/>
      <c r="AW32" s="411"/>
      <c r="AX32" s="411"/>
      <c r="AY32" s="411"/>
      <c r="AZ32" s="411"/>
      <c r="BA32" s="411"/>
      <c r="BB32" s="411"/>
      <c r="BC32" s="411"/>
      <c r="BE32" s="411" t="s">
        <v>182</v>
      </c>
      <c r="BF32" s="411"/>
      <c r="BG32" s="411"/>
      <c r="BH32" s="411"/>
      <c r="BI32" s="411"/>
      <c r="BJ32" s="411"/>
      <c r="BK32" s="411"/>
      <c r="BL32" s="411"/>
      <c r="BM32" s="411"/>
      <c r="BN32" s="411"/>
      <c r="BO32" s="411"/>
      <c r="BP32" s="411"/>
      <c r="BQ32" s="411"/>
      <c r="BR32" s="411"/>
      <c r="BS32" s="411"/>
      <c r="BT32" s="411"/>
      <c r="BU32" s="411"/>
      <c r="BW32" s="411" t="s">
        <v>183</v>
      </c>
      <c r="BX32" s="411"/>
      <c r="BY32" s="411"/>
      <c r="BZ32" s="411"/>
      <c r="CA32" s="411"/>
      <c r="CB32" s="411"/>
      <c r="CC32" s="411"/>
      <c r="CD32" s="411"/>
      <c r="CE32" s="411"/>
      <c r="CF32" s="411"/>
      <c r="CG32" s="411"/>
      <c r="CH32" s="411"/>
      <c r="CI32" s="411"/>
      <c r="CJ32" s="411"/>
      <c r="CK32" s="411"/>
      <c r="CL32" s="411"/>
      <c r="CM32" s="411"/>
      <c r="CO32" s="411" t="s">
        <v>184</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185</v>
      </c>
      <c r="D33" s="431"/>
      <c r="E33" s="396" t="s">
        <v>186</v>
      </c>
      <c r="F33" s="396"/>
      <c r="G33" s="396"/>
      <c r="H33" s="396"/>
      <c r="I33" s="396"/>
      <c r="J33" s="396"/>
      <c r="K33" s="396"/>
      <c r="L33" s="396"/>
      <c r="M33" s="396"/>
      <c r="N33" s="396"/>
      <c r="O33" s="396"/>
      <c r="P33" s="396"/>
      <c r="Q33" s="396"/>
      <c r="R33" s="396"/>
      <c r="S33" s="396"/>
      <c r="T33" s="206"/>
      <c r="U33" s="431" t="s">
        <v>185</v>
      </c>
      <c r="V33" s="431"/>
      <c r="W33" s="396" t="s">
        <v>186</v>
      </c>
      <c r="X33" s="396"/>
      <c r="Y33" s="396"/>
      <c r="Z33" s="396"/>
      <c r="AA33" s="396"/>
      <c r="AB33" s="396"/>
      <c r="AC33" s="396"/>
      <c r="AD33" s="396"/>
      <c r="AE33" s="396"/>
      <c r="AF33" s="396"/>
      <c r="AG33" s="396"/>
      <c r="AH33" s="396"/>
      <c r="AI33" s="396"/>
      <c r="AJ33" s="396"/>
      <c r="AK33" s="396"/>
      <c r="AL33" s="206"/>
      <c r="AM33" s="431" t="s">
        <v>185</v>
      </c>
      <c r="AN33" s="431"/>
      <c r="AO33" s="396" t="s">
        <v>186</v>
      </c>
      <c r="AP33" s="396"/>
      <c r="AQ33" s="396"/>
      <c r="AR33" s="396"/>
      <c r="AS33" s="396"/>
      <c r="AT33" s="396"/>
      <c r="AU33" s="396"/>
      <c r="AV33" s="396"/>
      <c r="AW33" s="396"/>
      <c r="AX33" s="396"/>
      <c r="AY33" s="396"/>
      <c r="AZ33" s="396"/>
      <c r="BA33" s="396"/>
      <c r="BB33" s="396"/>
      <c r="BC33" s="396"/>
      <c r="BD33" s="207"/>
      <c r="BE33" s="396" t="s">
        <v>187</v>
      </c>
      <c r="BF33" s="396"/>
      <c r="BG33" s="396" t="s">
        <v>188</v>
      </c>
      <c r="BH33" s="396"/>
      <c r="BI33" s="396"/>
      <c r="BJ33" s="396"/>
      <c r="BK33" s="396"/>
      <c r="BL33" s="396"/>
      <c r="BM33" s="396"/>
      <c r="BN33" s="396"/>
      <c r="BO33" s="396"/>
      <c r="BP33" s="396"/>
      <c r="BQ33" s="396"/>
      <c r="BR33" s="396"/>
      <c r="BS33" s="396"/>
      <c r="BT33" s="396"/>
      <c r="BU33" s="396"/>
      <c r="BV33" s="207"/>
      <c r="BW33" s="431" t="s">
        <v>187</v>
      </c>
      <c r="BX33" s="431"/>
      <c r="BY33" s="396" t="s">
        <v>189</v>
      </c>
      <c r="BZ33" s="396"/>
      <c r="CA33" s="396"/>
      <c r="CB33" s="396"/>
      <c r="CC33" s="396"/>
      <c r="CD33" s="396"/>
      <c r="CE33" s="396"/>
      <c r="CF33" s="396"/>
      <c r="CG33" s="396"/>
      <c r="CH33" s="396"/>
      <c r="CI33" s="396"/>
      <c r="CJ33" s="396"/>
      <c r="CK33" s="396"/>
      <c r="CL33" s="396"/>
      <c r="CM33" s="396"/>
      <c r="CN33" s="206"/>
      <c r="CO33" s="431" t="s">
        <v>185</v>
      </c>
      <c r="CP33" s="431"/>
      <c r="CQ33" s="396" t="s">
        <v>190</v>
      </c>
      <c r="CR33" s="396"/>
      <c r="CS33" s="396"/>
      <c r="CT33" s="396"/>
      <c r="CU33" s="396"/>
      <c r="CV33" s="396"/>
      <c r="CW33" s="396"/>
      <c r="CX33" s="396"/>
      <c r="CY33" s="396"/>
      <c r="CZ33" s="396"/>
      <c r="DA33" s="396"/>
      <c r="DB33" s="396"/>
      <c r="DC33" s="396"/>
      <c r="DD33" s="396"/>
      <c r="DE33" s="396"/>
      <c r="DF33" s="206"/>
      <c r="DG33" s="596" t="s">
        <v>191</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5</v>
      </c>
      <c r="V34" s="597"/>
      <c r="W34" s="598" t="str">
        <f>IF('各会計、関係団体の財政状況及び健全化判断比率'!B28="","",'各会計、関係団体の財政状況及び健全化判断比率'!B28)</f>
        <v>高梁市国民健康保険特別会計</v>
      </c>
      <c r="X34" s="598"/>
      <c r="Y34" s="598"/>
      <c r="Z34" s="598"/>
      <c r="AA34" s="598"/>
      <c r="AB34" s="598"/>
      <c r="AC34" s="598"/>
      <c r="AD34" s="598"/>
      <c r="AE34" s="598"/>
      <c r="AF34" s="598"/>
      <c r="AG34" s="598"/>
      <c r="AH34" s="598"/>
      <c r="AI34" s="598"/>
      <c r="AJ34" s="598"/>
      <c r="AK34" s="598"/>
      <c r="AL34" s="181"/>
      <c r="AM34" s="597">
        <f>IF(AO34="","",MAX(C34:D43,U34:V43)+1)</f>
        <v>9</v>
      </c>
      <c r="AN34" s="597"/>
      <c r="AO34" s="598" t="str">
        <f>IF('各会計、関係団体の財政状況及び健全化判断比率'!B32="","",'各会計、関係団体の財政状況及び健全化判断比率'!B32)</f>
        <v>高梁市水道事業特別会計</v>
      </c>
      <c r="AP34" s="598"/>
      <c r="AQ34" s="598"/>
      <c r="AR34" s="598"/>
      <c r="AS34" s="598"/>
      <c r="AT34" s="598"/>
      <c r="AU34" s="598"/>
      <c r="AV34" s="598"/>
      <c r="AW34" s="598"/>
      <c r="AX34" s="598"/>
      <c r="AY34" s="598"/>
      <c r="AZ34" s="598"/>
      <c r="BA34" s="598"/>
      <c r="BB34" s="598"/>
      <c r="BC34" s="598"/>
      <c r="BD34" s="181"/>
      <c r="BE34" s="597">
        <f>IF(BG34="","",MAX(C34:D43,U34:V43,AM34:AN43)+1)</f>
        <v>12</v>
      </c>
      <c r="BF34" s="597"/>
      <c r="BG34" s="598" t="str">
        <f>IF('各会計、関係団体の財政状況及び健全化判断比率'!B35="","",'各会計、関係団体の財政状況及び健全化判断比率'!B35)</f>
        <v>高梁市地域開発事業特別会計</v>
      </c>
      <c r="BH34" s="598"/>
      <c r="BI34" s="598"/>
      <c r="BJ34" s="598"/>
      <c r="BK34" s="598"/>
      <c r="BL34" s="598"/>
      <c r="BM34" s="598"/>
      <c r="BN34" s="598"/>
      <c r="BO34" s="598"/>
      <c r="BP34" s="598"/>
      <c r="BQ34" s="598"/>
      <c r="BR34" s="598"/>
      <c r="BS34" s="598"/>
      <c r="BT34" s="598"/>
      <c r="BU34" s="598"/>
      <c r="BV34" s="181"/>
      <c r="BW34" s="597">
        <f>IF(BY34="","",MAX(C34:D43,U34:V43,AM34:AN43,BE34:BF43)+1)</f>
        <v>13</v>
      </c>
      <c r="BX34" s="597"/>
      <c r="BY34" s="598" t="str">
        <f>IF('各会計、関係団体の財政状況及び健全化判断比率'!B68="","",'各会計、関係団体の財政状況及び健全化判断比率'!B68)</f>
        <v>高梁地域事務組合</v>
      </c>
      <c r="BZ34" s="598"/>
      <c r="CA34" s="598"/>
      <c r="CB34" s="598"/>
      <c r="CC34" s="598"/>
      <c r="CD34" s="598"/>
      <c r="CE34" s="598"/>
      <c r="CF34" s="598"/>
      <c r="CG34" s="598"/>
      <c r="CH34" s="598"/>
      <c r="CI34" s="598"/>
      <c r="CJ34" s="598"/>
      <c r="CK34" s="598"/>
      <c r="CL34" s="598"/>
      <c r="CM34" s="598"/>
      <c r="CN34" s="181"/>
      <c r="CO34" s="597">
        <f>IF(CQ34="","",MAX(C34:D43,U34:V43,AM34:AN43,BE34:BF43,BW34:BX43)+1)</f>
        <v>21</v>
      </c>
      <c r="CP34" s="597"/>
      <c r="CQ34" s="598" t="str">
        <f>IF('各会計、関係団体の財政状況及び健全化判断比率'!BS7="","",'各会計、関係団体の財政状況及び健全化判断比率'!BS7)</f>
        <v>成羽町美術振興財団</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高梁市へき地診療所特別会計</v>
      </c>
      <c r="F35" s="598"/>
      <c r="G35" s="598"/>
      <c r="H35" s="598"/>
      <c r="I35" s="598"/>
      <c r="J35" s="598"/>
      <c r="K35" s="598"/>
      <c r="L35" s="598"/>
      <c r="M35" s="598"/>
      <c r="N35" s="598"/>
      <c r="O35" s="598"/>
      <c r="P35" s="598"/>
      <c r="Q35" s="598"/>
      <c r="R35" s="598"/>
      <c r="S35" s="598"/>
      <c r="T35" s="181"/>
      <c r="U35" s="597">
        <f>IF(W35="","",U34+1)</f>
        <v>6</v>
      </c>
      <c r="V35" s="597"/>
      <c r="W35" s="598" t="str">
        <f>IF('各会計、関係団体の財政状況及び健全化判断比率'!B29="","",'各会計、関係団体の財政状況及び健全化判断比率'!B29)</f>
        <v>高梁市後期高齢者医療特別会計</v>
      </c>
      <c r="X35" s="598"/>
      <c r="Y35" s="598"/>
      <c r="Z35" s="598"/>
      <c r="AA35" s="598"/>
      <c r="AB35" s="598"/>
      <c r="AC35" s="598"/>
      <c r="AD35" s="598"/>
      <c r="AE35" s="598"/>
      <c r="AF35" s="598"/>
      <c r="AG35" s="598"/>
      <c r="AH35" s="598"/>
      <c r="AI35" s="598"/>
      <c r="AJ35" s="598"/>
      <c r="AK35" s="598"/>
      <c r="AL35" s="181"/>
      <c r="AM35" s="597">
        <f t="shared" ref="AM35:AM43" si="0">IF(AO35="","",AM34+1)</f>
        <v>10</v>
      </c>
      <c r="AN35" s="597"/>
      <c r="AO35" s="598" t="str">
        <f>IF('各会計、関係団体の財政状況及び健全化判断比率'!B33="","",'各会計、関係団体の財政状況及び健全化判断比率'!B33)</f>
        <v>高梁市国民健康保険成羽病院事業会計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14</v>
      </c>
      <c r="BX35" s="597"/>
      <c r="BY35" s="598" t="str">
        <f>IF('各会計、関係団体の財政状況及び健全化判断比率'!B69="","",'各会計、関係団体の財政状況及び健全化判断比率'!B69)</f>
        <v>岡山県広域水道企業団</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f>IF(E36="","",C35+1)</f>
        <v>3</v>
      </c>
      <c r="D36" s="597"/>
      <c r="E36" s="598" t="str">
        <f>IF('各会計、関係団体の財政状況及び健全化判断比率'!B9="","",'各会計、関係団体の財政状況及び健全化判断比率'!B9)</f>
        <v>高梁市養護老人ホーム特別会計</v>
      </c>
      <c r="F36" s="598"/>
      <c r="G36" s="598"/>
      <c r="H36" s="598"/>
      <c r="I36" s="598"/>
      <c r="J36" s="598"/>
      <c r="K36" s="598"/>
      <c r="L36" s="598"/>
      <c r="M36" s="598"/>
      <c r="N36" s="598"/>
      <c r="O36" s="598"/>
      <c r="P36" s="598"/>
      <c r="Q36" s="598"/>
      <c r="R36" s="598"/>
      <c r="S36" s="598"/>
      <c r="T36" s="181"/>
      <c r="U36" s="597">
        <f t="shared" ref="U36:U43" si="4">IF(W36="","",U35+1)</f>
        <v>7</v>
      </c>
      <c r="V36" s="597"/>
      <c r="W36" s="598" t="str">
        <f>IF('各会計、関係団体の財政状況及び健全化判断比率'!B30="","",'各会計、関係団体の財政状況及び健全化判断比率'!B30)</f>
        <v>高梁市介護保険特別会計</v>
      </c>
      <c r="X36" s="598"/>
      <c r="Y36" s="598"/>
      <c r="Z36" s="598"/>
      <c r="AA36" s="598"/>
      <c r="AB36" s="598"/>
      <c r="AC36" s="598"/>
      <c r="AD36" s="598"/>
      <c r="AE36" s="598"/>
      <c r="AF36" s="598"/>
      <c r="AG36" s="598"/>
      <c r="AH36" s="598"/>
      <c r="AI36" s="598"/>
      <c r="AJ36" s="598"/>
      <c r="AK36" s="598"/>
      <c r="AL36" s="181"/>
      <c r="AM36" s="597">
        <f t="shared" si="0"/>
        <v>11</v>
      </c>
      <c r="AN36" s="597"/>
      <c r="AO36" s="598" t="str">
        <f>IF('各会計、関係団体の財政状況及び健全化判断比率'!B34="","",'各会計、関係団体の財政状況及び健全化判断比率'!B34)</f>
        <v>高梁市下水道事業特別会計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15</v>
      </c>
      <c r="BX36" s="597"/>
      <c r="BY36" s="598" t="str">
        <f>IF('各会計、関係団体の財政状況及び健全化判断比率'!B70="","",'各会計、関係団体の財政状況及び健全化判断比率'!B70)</f>
        <v>岡山県後期高齢者医療広域連合一般会計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f>IF(E37="","",C36+1)</f>
        <v>4</v>
      </c>
      <c r="D37" s="597"/>
      <c r="E37" s="598" t="str">
        <f>IF('各会計、関係団体の財政状況及び健全化判断比率'!B10="","",'各会計、関係団体の財政状況及び健全化判断比率'!B10)</f>
        <v>高梁市畑地かんがい事業特別会計</v>
      </c>
      <c r="F37" s="598"/>
      <c r="G37" s="598"/>
      <c r="H37" s="598"/>
      <c r="I37" s="598"/>
      <c r="J37" s="598"/>
      <c r="K37" s="598"/>
      <c r="L37" s="598"/>
      <c r="M37" s="598"/>
      <c r="N37" s="598"/>
      <c r="O37" s="598"/>
      <c r="P37" s="598"/>
      <c r="Q37" s="598"/>
      <c r="R37" s="598"/>
      <c r="S37" s="598"/>
      <c r="T37" s="181"/>
      <c r="U37" s="597">
        <f t="shared" si="4"/>
        <v>8</v>
      </c>
      <c r="V37" s="597"/>
      <c r="W37" s="598" t="str">
        <f>IF('各会計、関係団体の財政状況及び健全化判断比率'!B31="","",'各会計、関係団体の財政状況及び健全化判断比率'!B31)</f>
        <v>高梁市特別養護老人ホーム特別会計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16</v>
      </c>
      <c r="BX37" s="597"/>
      <c r="BY37" s="598" t="str">
        <f>IF('各会計、関係団体の財政状況及び健全化判断比率'!B71="","",'各会計、関係団体の財政状況及び健全化判断比率'!B71)</f>
        <v>岡山県後期高齢者医療広域連合特別会計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17</v>
      </c>
      <c r="BX38" s="597"/>
      <c r="BY38" s="598" t="str">
        <f>IF('各会計、関係団体の財政状況及び健全化判断比率'!B72="","",'各会計、関係団体の財政状況及び健全化判断比率'!B72)</f>
        <v>岡山県市町村総合事務組合一般会計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18</v>
      </c>
      <c r="BX39" s="597"/>
      <c r="BY39" s="598" t="str">
        <f>IF('各会計、関係団体の財政状況及び健全化判断比率'!B73="","",'各会計、関係団体の財政状況及び健全化判断比率'!B73)</f>
        <v>岡山県市町村総合事務組合貸付金特別会計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19</v>
      </c>
      <c r="BX40" s="597"/>
      <c r="BY40" s="598" t="str">
        <f>IF('各会計、関係団体の財政状況及び健全化判断比率'!B74="","",'各会計、関係団体の財政状況及び健全化判断比率'!B74)</f>
        <v>岡山県市町村総合事務組合拠出金事業特別会計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20</v>
      </c>
      <c r="BX41" s="597"/>
      <c r="BY41" s="598" t="str">
        <f>IF('各会計、関係団体の財政状況及び健全化判断比率'!B75="","",'各会計、関係団体の財政状況及び健全化判断比率'!B75)</f>
        <v>岡山県市町村税整理組合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192</v>
      </c>
      <c r="E46" s="600" t="s">
        <v>193</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194</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195</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196</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197</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198</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199</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200</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6ccsSBfTmY019uTuKn/04ZWFulYJagOxM+mrxUI5abYA5PHdc6m/4r4iIuD328A+wbwxhwptYrxXzPfhcg1rqQ==" saltValue="vehuju0+UVqJzLQoEKBJS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201</v>
      </c>
      <c r="DI1" s="603"/>
      <c r="DJ1" s="603"/>
      <c r="DK1" s="603"/>
      <c r="DL1" s="603"/>
      <c r="DM1" s="603"/>
      <c r="DN1" s="604"/>
      <c r="DO1" s="214"/>
      <c r="DP1" s="602" t="s">
        <v>202</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204</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205</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207</v>
      </c>
      <c r="S4" s="606"/>
      <c r="T4" s="606"/>
      <c r="U4" s="606"/>
      <c r="V4" s="606"/>
      <c r="W4" s="606"/>
      <c r="X4" s="606"/>
      <c r="Y4" s="607"/>
      <c r="Z4" s="605" t="s">
        <v>208</v>
      </c>
      <c r="AA4" s="606"/>
      <c r="AB4" s="606"/>
      <c r="AC4" s="607"/>
      <c r="AD4" s="605" t="s">
        <v>209</v>
      </c>
      <c r="AE4" s="606"/>
      <c r="AF4" s="606"/>
      <c r="AG4" s="606"/>
      <c r="AH4" s="606"/>
      <c r="AI4" s="606"/>
      <c r="AJ4" s="606"/>
      <c r="AK4" s="607"/>
      <c r="AL4" s="605" t="s">
        <v>208</v>
      </c>
      <c r="AM4" s="606"/>
      <c r="AN4" s="606"/>
      <c r="AO4" s="607"/>
      <c r="AP4" s="608" t="s">
        <v>210</v>
      </c>
      <c r="AQ4" s="608"/>
      <c r="AR4" s="608"/>
      <c r="AS4" s="608"/>
      <c r="AT4" s="608"/>
      <c r="AU4" s="608"/>
      <c r="AV4" s="608"/>
      <c r="AW4" s="608"/>
      <c r="AX4" s="608"/>
      <c r="AY4" s="608"/>
      <c r="AZ4" s="608"/>
      <c r="BA4" s="608"/>
      <c r="BB4" s="608"/>
      <c r="BC4" s="608"/>
      <c r="BD4" s="608"/>
      <c r="BE4" s="608"/>
      <c r="BF4" s="608"/>
      <c r="BG4" s="608" t="s">
        <v>211</v>
      </c>
      <c r="BH4" s="608"/>
      <c r="BI4" s="608"/>
      <c r="BJ4" s="608"/>
      <c r="BK4" s="608"/>
      <c r="BL4" s="608"/>
      <c r="BM4" s="608"/>
      <c r="BN4" s="608"/>
      <c r="BO4" s="608" t="s">
        <v>208</v>
      </c>
      <c r="BP4" s="608"/>
      <c r="BQ4" s="608"/>
      <c r="BR4" s="608"/>
      <c r="BS4" s="608" t="s">
        <v>212</v>
      </c>
      <c r="BT4" s="608"/>
      <c r="BU4" s="608"/>
      <c r="BV4" s="608"/>
      <c r="BW4" s="608"/>
      <c r="BX4" s="608"/>
      <c r="BY4" s="608"/>
      <c r="BZ4" s="608"/>
      <c r="CA4" s="608"/>
      <c r="CB4" s="608"/>
      <c r="CD4" s="605" t="s">
        <v>213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214</v>
      </c>
      <c r="C5" s="610"/>
      <c r="D5" s="610"/>
      <c r="E5" s="610"/>
      <c r="F5" s="610"/>
      <c r="G5" s="610"/>
      <c r="H5" s="610"/>
      <c r="I5" s="610"/>
      <c r="J5" s="610"/>
      <c r="K5" s="610"/>
      <c r="L5" s="610"/>
      <c r="M5" s="610"/>
      <c r="N5" s="610"/>
      <c r="O5" s="610"/>
      <c r="P5" s="610"/>
      <c r="Q5" s="611"/>
      <c r="R5" s="612">
        <v>3797020</v>
      </c>
      <c r="S5" s="613"/>
      <c r="T5" s="613"/>
      <c r="U5" s="613"/>
      <c r="V5" s="613"/>
      <c r="W5" s="613"/>
      <c r="X5" s="613"/>
      <c r="Y5" s="614"/>
      <c r="Z5" s="615">
        <v>13.9</v>
      </c>
      <c r="AA5" s="615"/>
      <c r="AB5" s="615"/>
      <c r="AC5" s="615"/>
      <c r="AD5" s="616">
        <v>3687290</v>
      </c>
      <c r="AE5" s="616"/>
      <c r="AF5" s="616"/>
      <c r="AG5" s="616"/>
      <c r="AH5" s="616"/>
      <c r="AI5" s="616"/>
      <c r="AJ5" s="616"/>
      <c r="AK5" s="616"/>
      <c r="AL5" s="617">
        <v>26.4</v>
      </c>
      <c r="AM5" s="618"/>
      <c r="AN5" s="618"/>
      <c r="AO5" s="619"/>
      <c r="AP5" s="609" t="s">
        <v>215</v>
      </c>
      <c r="AQ5" s="610"/>
      <c r="AR5" s="610"/>
      <c r="AS5" s="610"/>
      <c r="AT5" s="610"/>
      <c r="AU5" s="610"/>
      <c r="AV5" s="610"/>
      <c r="AW5" s="610"/>
      <c r="AX5" s="610"/>
      <c r="AY5" s="610"/>
      <c r="AZ5" s="610"/>
      <c r="BA5" s="610"/>
      <c r="BB5" s="610"/>
      <c r="BC5" s="610"/>
      <c r="BD5" s="610"/>
      <c r="BE5" s="610"/>
      <c r="BF5" s="611"/>
      <c r="BG5" s="623">
        <v>3687290</v>
      </c>
      <c r="BH5" s="624"/>
      <c r="BI5" s="624"/>
      <c r="BJ5" s="624"/>
      <c r="BK5" s="624"/>
      <c r="BL5" s="624"/>
      <c r="BM5" s="624"/>
      <c r="BN5" s="625"/>
      <c r="BO5" s="626">
        <v>97.1</v>
      </c>
      <c r="BP5" s="626"/>
      <c r="BQ5" s="626"/>
      <c r="BR5" s="626"/>
      <c r="BS5" s="627">
        <v>34670</v>
      </c>
      <c r="BT5" s="627"/>
      <c r="BU5" s="627"/>
      <c r="BV5" s="627"/>
      <c r="BW5" s="627"/>
      <c r="BX5" s="627"/>
      <c r="BY5" s="627"/>
      <c r="BZ5" s="627"/>
      <c r="CA5" s="627"/>
      <c r="CB5" s="631"/>
      <c r="CD5" s="605" t="s">
        <v>210</v>
      </c>
      <c r="CE5" s="606"/>
      <c r="CF5" s="606"/>
      <c r="CG5" s="606"/>
      <c r="CH5" s="606"/>
      <c r="CI5" s="606"/>
      <c r="CJ5" s="606"/>
      <c r="CK5" s="606"/>
      <c r="CL5" s="606"/>
      <c r="CM5" s="606"/>
      <c r="CN5" s="606"/>
      <c r="CO5" s="606"/>
      <c r="CP5" s="606"/>
      <c r="CQ5" s="607"/>
      <c r="CR5" s="605" t="s">
        <v>216</v>
      </c>
      <c r="CS5" s="606"/>
      <c r="CT5" s="606"/>
      <c r="CU5" s="606"/>
      <c r="CV5" s="606"/>
      <c r="CW5" s="606"/>
      <c r="CX5" s="606"/>
      <c r="CY5" s="607"/>
      <c r="CZ5" s="605" t="s">
        <v>208</v>
      </c>
      <c r="DA5" s="606"/>
      <c r="DB5" s="606"/>
      <c r="DC5" s="607"/>
      <c r="DD5" s="605" t="s">
        <v>217</v>
      </c>
      <c r="DE5" s="606"/>
      <c r="DF5" s="606"/>
      <c r="DG5" s="606"/>
      <c r="DH5" s="606"/>
      <c r="DI5" s="606"/>
      <c r="DJ5" s="606"/>
      <c r="DK5" s="606"/>
      <c r="DL5" s="606"/>
      <c r="DM5" s="606"/>
      <c r="DN5" s="606"/>
      <c r="DO5" s="606"/>
      <c r="DP5" s="607"/>
      <c r="DQ5" s="605" t="s">
        <v>218</v>
      </c>
      <c r="DR5" s="606"/>
      <c r="DS5" s="606"/>
      <c r="DT5" s="606"/>
      <c r="DU5" s="606"/>
      <c r="DV5" s="606"/>
      <c r="DW5" s="606"/>
      <c r="DX5" s="606"/>
      <c r="DY5" s="606"/>
      <c r="DZ5" s="606"/>
      <c r="EA5" s="606"/>
      <c r="EB5" s="606"/>
      <c r="EC5" s="607"/>
    </row>
    <row r="6" spans="2:143" ht="11.25" customHeight="1" x14ac:dyDescent="0.2">
      <c r="B6" s="620" t="s">
        <v>219</v>
      </c>
      <c r="C6" s="621"/>
      <c r="D6" s="621"/>
      <c r="E6" s="621"/>
      <c r="F6" s="621"/>
      <c r="G6" s="621"/>
      <c r="H6" s="621"/>
      <c r="I6" s="621"/>
      <c r="J6" s="621"/>
      <c r="K6" s="621"/>
      <c r="L6" s="621"/>
      <c r="M6" s="621"/>
      <c r="N6" s="621"/>
      <c r="O6" s="621"/>
      <c r="P6" s="621"/>
      <c r="Q6" s="622"/>
      <c r="R6" s="623">
        <v>349964</v>
      </c>
      <c r="S6" s="624"/>
      <c r="T6" s="624"/>
      <c r="U6" s="624"/>
      <c r="V6" s="624"/>
      <c r="W6" s="624"/>
      <c r="X6" s="624"/>
      <c r="Y6" s="625"/>
      <c r="Z6" s="626">
        <v>1.3</v>
      </c>
      <c r="AA6" s="626"/>
      <c r="AB6" s="626"/>
      <c r="AC6" s="626"/>
      <c r="AD6" s="627">
        <v>349964</v>
      </c>
      <c r="AE6" s="627"/>
      <c r="AF6" s="627"/>
      <c r="AG6" s="627"/>
      <c r="AH6" s="627"/>
      <c r="AI6" s="627"/>
      <c r="AJ6" s="627"/>
      <c r="AK6" s="627"/>
      <c r="AL6" s="628">
        <v>2.5</v>
      </c>
      <c r="AM6" s="629"/>
      <c r="AN6" s="629"/>
      <c r="AO6" s="630"/>
      <c r="AP6" s="620" t="s">
        <v>220</v>
      </c>
      <c r="AQ6" s="621"/>
      <c r="AR6" s="621"/>
      <c r="AS6" s="621"/>
      <c r="AT6" s="621"/>
      <c r="AU6" s="621"/>
      <c r="AV6" s="621"/>
      <c r="AW6" s="621"/>
      <c r="AX6" s="621"/>
      <c r="AY6" s="621"/>
      <c r="AZ6" s="621"/>
      <c r="BA6" s="621"/>
      <c r="BB6" s="621"/>
      <c r="BC6" s="621"/>
      <c r="BD6" s="621"/>
      <c r="BE6" s="621"/>
      <c r="BF6" s="622"/>
      <c r="BG6" s="623">
        <v>3687290</v>
      </c>
      <c r="BH6" s="624"/>
      <c r="BI6" s="624"/>
      <c r="BJ6" s="624"/>
      <c r="BK6" s="624"/>
      <c r="BL6" s="624"/>
      <c r="BM6" s="624"/>
      <c r="BN6" s="625"/>
      <c r="BO6" s="626">
        <v>97.1</v>
      </c>
      <c r="BP6" s="626"/>
      <c r="BQ6" s="626"/>
      <c r="BR6" s="626"/>
      <c r="BS6" s="627">
        <v>34670</v>
      </c>
      <c r="BT6" s="627"/>
      <c r="BU6" s="627"/>
      <c r="BV6" s="627"/>
      <c r="BW6" s="627"/>
      <c r="BX6" s="627"/>
      <c r="BY6" s="627"/>
      <c r="BZ6" s="627"/>
      <c r="CA6" s="627"/>
      <c r="CB6" s="631"/>
      <c r="CD6" s="609" t="s">
        <v>221</v>
      </c>
      <c r="CE6" s="610"/>
      <c r="CF6" s="610"/>
      <c r="CG6" s="610"/>
      <c r="CH6" s="610"/>
      <c r="CI6" s="610"/>
      <c r="CJ6" s="610"/>
      <c r="CK6" s="610"/>
      <c r="CL6" s="610"/>
      <c r="CM6" s="610"/>
      <c r="CN6" s="610"/>
      <c r="CO6" s="610"/>
      <c r="CP6" s="610"/>
      <c r="CQ6" s="611"/>
      <c r="CR6" s="623">
        <v>164148</v>
      </c>
      <c r="CS6" s="624"/>
      <c r="CT6" s="624"/>
      <c r="CU6" s="624"/>
      <c r="CV6" s="624"/>
      <c r="CW6" s="624"/>
      <c r="CX6" s="624"/>
      <c r="CY6" s="625"/>
      <c r="CZ6" s="617">
        <v>0.6</v>
      </c>
      <c r="DA6" s="618"/>
      <c r="DB6" s="618"/>
      <c r="DC6" s="634"/>
      <c r="DD6" s="632" t="s">
        <v>122</v>
      </c>
      <c r="DE6" s="624"/>
      <c r="DF6" s="624"/>
      <c r="DG6" s="624"/>
      <c r="DH6" s="624"/>
      <c r="DI6" s="624"/>
      <c r="DJ6" s="624"/>
      <c r="DK6" s="624"/>
      <c r="DL6" s="624"/>
      <c r="DM6" s="624"/>
      <c r="DN6" s="624"/>
      <c r="DO6" s="624"/>
      <c r="DP6" s="625"/>
      <c r="DQ6" s="632">
        <v>164147</v>
      </c>
      <c r="DR6" s="624"/>
      <c r="DS6" s="624"/>
      <c r="DT6" s="624"/>
      <c r="DU6" s="624"/>
      <c r="DV6" s="624"/>
      <c r="DW6" s="624"/>
      <c r="DX6" s="624"/>
      <c r="DY6" s="624"/>
      <c r="DZ6" s="624"/>
      <c r="EA6" s="624"/>
      <c r="EB6" s="624"/>
      <c r="EC6" s="633"/>
    </row>
    <row r="7" spans="2:143" ht="11.25" customHeight="1" x14ac:dyDescent="0.2">
      <c r="B7" s="620" t="s">
        <v>222</v>
      </c>
      <c r="C7" s="621"/>
      <c r="D7" s="621"/>
      <c r="E7" s="621"/>
      <c r="F7" s="621"/>
      <c r="G7" s="621"/>
      <c r="H7" s="621"/>
      <c r="I7" s="621"/>
      <c r="J7" s="621"/>
      <c r="K7" s="621"/>
      <c r="L7" s="621"/>
      <c r="M7" s="621"/>
      <c r="N7" s="621"/>
      <c r="O7" s="621"/>
      <c r="P7" s="621"/>
      <c r="Q7" s="622"/>
      <c r="R7" s="623">
        <v>1330</v>
      </c>
      <c r="S7" s="624"/>
      <c r="T7" s="624"/>
      <c r="U7" s="624"/>
      <c r="V7" s="624"/>
      <c r="W7" s="624"/>
      <c r="X7" s="624"/>
      <c r="Y7" s="625"/>
      <c r="Z7" s="626">
        <v>0</v>
      </c>
      <c r="AA7" s="626"/>
      <c r="AB7" s="626"/>
      <c r="AC7" s="626"/>
      <c r="AD7" s="627">
        <v>1330</v>
      </c>
      <c r="AE7" s="627"/>
      <c r="AF7" s="627"/>
      <c r="AG7" s="627"/>
      <c r="AH7" s="627"/>
      <c r="AI7" s="627"/>
      <c r="AJ7" s="627"/>
      <c r="AK7" s="627"/>
      <c r="AL7" s="628">
        <v>0</v>
      </c>
      <c r="AM7" s="629"/>
      <c r="AN7" s="629"/>
      <c r="AO7" s="630"/>
      <c r="AP7" s="620" t="s">
        <v>223</v>
      </c>
      <c r="AQ7" s="621"/>
      <c r="AR7" s="621"/>
      <c r="AS7" s="621"/>
      <c r="AT7" s="621"/>
      <c r="AU7" s="621"/>
      <c r="AV7" s="621"/>
      <c r="AW7" s="621"/>
      <c r="AX7" s="621"/>
      <c r="AY7" s="621"/>
      <c r="AZ7" s="621"/>
      <c r="BA7" s="621"/>
      <c r="BB7" s="621"/>
      <c r="BC7" s="621"/>
      <c r="BD7" s="621"/>
      <c r="BE7" s="621"/>
      <c r="BF7" s="622"/>
      <c r="BG7" s="623">
        <v>1326885</v>
      </c>
      <c r="BH7" s="624"/>
      <c r="BI7" s="624"/>
      <c r="BJ7" s="624"/>
      <c r="BK7" s="624"/>
      <c r="BL7" s="624"/>
      <c r="BM7" s="624"/>
      <c r="BN7" s="625"/>
      <c r="BO7" s="626">
        <v>34.9</v>
      </c>
      <c r="BP7" s="626"/>
      <c r="BQ7" s="626"/>
      <c r="BR7" s="626"/>
      <c r="BS7" s="627">
        <v>34670</v>
      </c>
      <c r="BT7" s="627"/>
      <c r="BU7" s="627"/>
      <c r="BV7" s="627"/>
      <c r="BW7" s="627"/>
      <c r="BX7" s="627"/>
      <c r="BY7" s="627"/>
      <c r="BZ7" s="627"/>
      <c r="CA7" s="627"/>
      <c r="CB7" s="631"/>
      <c r="CD7" s="620" t="s">
        <v>224</v>
      </c>
      <c r="CE7" s="621"/>
      <c r="CF7" s="621"/>
      <c r="CG7" s="621"/>
      <c r="CH7" s="621"/>
      <c r="CI7" s="621"/>
      <c r="CJ7" s="621"/>
      <c r="CK7" s="621"/>
      <c r="CL7" s="621"/>
      <c r="CM7" s="621"/>
      <c r="CN7" s="621"/>
      <c r="CO7" s="621"/>
      <c r="CP7" s="621"/>
      <c r="CQ7" s="622"/>
      <c r="CR7" s="623">
        <v>3661677</v>
      </c>
      <c r="CS7" s="624"/>
      <c r="CT7" s="624"/>
      <c r="CU7" s="624"/>
      <c r="CV7" s="624"/>
      <c r="CW7" s="624"/>
      <c r="CX7" s="624"/>
      <c r="CY7" s="625"/>
      <c r="CZ7" s="626">
        <v>14</v>
      </c>
      <c r="DA7" s="626"/>
      <c r="DB7" s="626"/>
      <c r="DC7" s="626"/>
      <c r="DD7" s="632">
        <v>279040</v>
      </c>
      <c r="DE7" s="624"/>
      <c r="DF7" s="624"/>
      <c r="DG7" s="624"/>
      <c r="DH7" s="624"/>
      <c r="DI7" s="624"/>
      <c r="DJ7" s="624"/>
      <c r="DK7" s="624"/>
      <c r="DL7" s="624"/>
      <c r="DM7" s="624"/>
      <c r="DN7" s="624"/>
      <c r="DO7" s="624"/>
      <c r="DP7" s="625"/>
      <c r="DQ7" s="632">
        <v>2636263</v>
      </c>
      <c r="DR7" s="624"/>
      <c r="DS7" s="624"/>
      <c r="DT7" s="624"/>
      <c r="DU7" s="624"/>
      <c r="DV7" s="624"/>
      <c r="DW7" s="624"/>
      <c r="DX7" s="624"/>
      <c r="DY7" s="624"/>
      <c r="DZ7" s="624"/>
      <c r="EA7" s="624"/>
      <c r="EB7" s="624"/>
      <c r="EC7" s="633"/>
    </row>
    <row r="8" spans="2:143" ht="11.25" customHeight="1" x14ac:dyDescent="0.2">
      <c r="B8" s="620" t="s">
        <v>225</v>
      </c>
      <c r="C8" s="621"/>
      <c r="D8" s="621"/>
      <c r="E8" s="621"/>
      <c r="F8" s="621"/>
      <c r="G8" s="621"/>
      <c r="H8" s="621"/>
      <c r="I8" s="621"/>
      <c r="J8" s="621"/>
      <c r="K8" s="621"/>
      <c r="L8" s="621"/>
      <c r="M8" s="621"/>
      <c r="N8" s="621"/>
      <c r="O8" s="621"/>
      <c r="P8" s="621"/>
      <c r="Q8" s="622"/>
      <c r="R8" s="623">
        <v>21884</v>
      </c>
      <c r="S8" s="624"/>
      <c r="T8" s="624"/>
      <c r="U8" s="624"/>
      <c r="V8" s="624"/>
      <c r="W8" s="624"/>
      <c r="X8" s="624"/>
      <c r="Y8" s="625"/>
      <c r="Z8" s="626">
        <v>0.1</v>
      </c>
      <c r="AA8" s="626"/>
      <c r="AB8" s="626"/>
      <c r="AC8" s="626"/>
      <c r="AD8" s="627">
        <v>21884</v>
      </c>
      <c r="AE8" s="627"/>
      <c r="AF8" s="627"/>
      <c r="AG8" s="627"/>
      <c r="AH8" s="627"/>
      <c r="AI8" s="627"/>
      <c r="AJ8" s="627"/>
      <c r="AK8" s="627"/>
      <c r="AL8" s="628">
        <v>0.2</v>
      </c>
      <c r="AM8" s="629"/>
      <c r="AN8" s="629"/>
      <c r="AO8" s="630"/>
      <c r="AP8" s="620" t="s">
        <v>226</v>
      </c>
      <c r="AQ8" s="621"/>
      <c r="AR8" s="621"/>
      <c r="AS8" s="621"/>
      <c r="AT8" s="621"/>
      <c r="AU8" s="621"/>
      <c r="AV8" s="621"/>
      <c r="AW8" s="621"/>
      <c r="AX8" s="621"/>
      <c r="AY8" s="621"/>
      <c r="AZ8" s="621"/>
      <c r="BA8" s="621"/>
      <c r="BB8" s="621"/>
      <c r="BC8" s="621"/>
      <c r="BD8" s="621"/>
      <c r="BE8" s="621"/>
      <c r="BF8" s="622"/>
      <c r="BG8" s="623">
        <v>47982</v>
      </c>
      <c r="BH8" s="624"/>
      <c r="BI8" s="624"/>
      <c r="BJ8" s="624"/>
      <c r="BK8" s="624"/>
      <c r="BL8" s="624"/>
      <c r="BM8" s="624"/>
      <c r="BN8" s="625"/>
      <c r="BO8" s="626">
        <v>1.3</v>
      </c>
      <c r="BP8" s="626"/>
      <c r="BQ8" s="626"/>
      <c r="BR8" s="626"/>
      <c r="BS8" s="627" t="s">
        <v>122</v>
      </c>
      <c r="BT8" s="627"/>
      <c r="BU8" s="627"/>
      <c r="BV8" s="627"/>
      <c r="BW8" s="627"/>
      <c r="BX8" s="627"/>
      <c r="BY8" s="627"/>
      <c r="BZ8" s="627"/>
      <c r="CA8" s="627"/>
      <c r="CB8" s="631"/>
      <c r="CD8" s="620" t="s">
        <v>227</v>
      </c>
      <c r="CE8" s="621"/>
      <c r="CF8" s="621"/>
      <c r="CG8" s="621"/>
      <c r="CH8" s="621"/>
      <c r="CI8" s="621"/>
      <c r="CJ8" s="621"/>
      <c r="CK8" s="621"/>
      <c r="CL8" s="621"/>
      <c r="CM8" s="621"/>
      <c r="CN8" s="621"/>
      <c r="CO8" s="621"/>
      <c r="CP8" s="621"/>
      <c r="CQ8" s="622"/>
      <c r="CR8" s="623">
        <v>6935485</v>
      </c>
      <c r="CS8" s="624"/>
      <c r="CT8" s="624"/>
      <c r="CU8" s="624"/>
      <c r="CV8" s="624"/>
      <c r="CW8" s="624"/>
      <c r="CX8" s="624"/>
      <c r="CY8" s="625"/>
      <c r="CZ8" s="626">
        <v>26.6</v>
      </c>
      <c r="DA8" s="626"/>
      <c r="DB8" s="626"/>
      <c r="DC8" s="626"/>
      <c r="DD8" s="632">
        <v>895445</v>
      </c>
      <c r="DE8" s="624"/>
      <c r="DF8" s="624"/>
      <c r="DG8" s="624"/>
      <c r="DH8" s="624"/>
      <c r="DI8" s="624"/>
      <c r="DJ8" s="624"/>
      <c r="DK8" s="624"/>
      <c r="DL8" s="624"/>
      <c r="DM8" s="624"/>
      <c r="DN8" s="624"/>
      <c r="DO8" s="624"/>
      <c r="DP8" s="625"/>
      <c r="DQ8" s="632">
        <v>3806397</v>
      </c>
      <c r="DR8" s="624"/>
      <c r="DS8" s="624"/>
      <c r="DT8" s="624"/>
      <c r="DU8" s="624"/>
      <c r="DV8" s="624"/>
      <c r="DW8" s="624"/>
      <c r="DX8" s="624"/>
      <c r="DY8" s="624"/>
      <c r="DZ8" s="624"/>
      <c r="EA8" s="624"/>
      <c r="EB8" s="624"/>
      <c r="EC8" s="633"/>
    </row>
    <row r="9" spans="2:143" ht="11.25" customHeight="1" x14ac:dyDescent="0.2">
      <c r="B9" s="620" t="s">
        <v>228</v>
      </c>
      <c r="C9" s="621"/>
      <c r="D9" s="621"/>
      <c r="E9" s="621"/>
      <c r="F9" s="621"/>
      <c r="G9" s="621"/>
      <c r="H9" s="621"/>
      <c r="I9" s="621"/>
      <c r="J9" s="621"/>
      <c r="K9" s="621"/>
      <c r="L9" s="621"/>
      <c r="M9" s="621"/>
      <c r="N9" s="621"/>
      <c r="O9" s="621"/>
      <c r="P9" s="621"/>
      <c r="Q9" s="622"/>
      <c r="R9" s="623">
        <v>23926</v>
      </c>
      <c r="S9" s="624"/>
      <c r="T9" s="624"/>
      <c r="U9" s="624"/>
      <c r="V9" s="624"/>
      <c r="W9" s="624"/>
      <c r="X9" s="624"/>
      <c r="Y9" s="625"/>
      <c r="Z9" s="626">
        <v>0.1</v>
      </c>
      <c r="AA9" s="626"/>
      <c r="AB9" s="626"/>
      <c r="AC9" s="626"/>
      <c r="AD9" s="627">
        <v>23926</v>
      </c>
      <c r="AE9" s="627"/>
      <c r="AF9" s="627"/>
      <c r="AG9" s="627"/>
      <c r="AH9" s="627"/>
      <c r="AI9" s="627"/>
      <c r="AJ9" s="627"/>
      <c r="AK9" s="627"/>
      <c r="AL9" s="628">
        <v>0.2</v>
      </c>
      <c r="AM9" s="629"/>
      <c r="AN9" s="629"/>
      <c r="AO9" s="630"/>
      <c r="AP9" s="620" t="s">
        <v>229</v>
      </c>
      <c r="AQ9" s="621"/>
      <c r="AR9" s="621"/>
      <c r="AS9" s="621"/>
      <c r="AT9" s="621"/>
      <c r="AU9" s="621"/>
      <c r="AV9" s="621"/>
      <c r="AW9" s="621"/>
      <c r="AX9" s="621"/>
      <c r="AY9" s="621"/>
      <c r="AZ9" s="621"/>
      <c r="BA9" s="621"/>
      <c r="BB9" s="621"/>
      <c r="BC9" s="621"/>
      <c r="BD9" s="621"/>
      <c r="BE9" s="621"/>
      <c r="BF9" s="622"/>
      <c r="BG9" s="623">
        <v>1079828</v>
      </c>
      <c r="BH9" s="624"/>
      <c r="BI9" s="624"/>
      <c r="BJ9" s="624"/>
      <c r="BK9" s="624"/>
      <c r="BL9" s="624"/>
      <c r="BM9" s="624"/>
      <c r="BN9" s="625"/>
      <c r="BO9" s="626">
        <v>28.4</v>
      </c>
      <c r="BP9" s="626"/>
      <c r="BQ9" s="626"/>
      <c r="BR9" s="626"/>
      <c r="BS9" s="627" t="s">
        <v>122</v>
      </c>
      <c r="BT9" s="627"/>
      <c r="BU9" s="627"/>
      <c r="BV9" s="627"/>
      <c r="BW9" s="627"/>
      <c r="BX9" s="627"/>
      <c r="BY9" s="627"/>
      <c r="BZ9" s="627"/>
      <c r="CA9" s="627"/>
      <c r="CB9" s="631"/>
      <c r="CD9" s="620" t="s">
        <v>230</v>
      </c>
      <c r="CE9" s="621"/>
      <c r="CF9" s="621"/>
      <c r="CG9" s="621"/>
      <c r="CH9" s="621"/>
      <c r="CI9" s="621"/>
      <c r="CJ9" s="621"/>
      <c r="CK9" s="621"/>
      <c r="CL9" s="621"/>
      <c r="CM9" s="621"/>
      <c r="CN9" s="621"/>
      <c r="CO9" s="621"/>
      <c r="CP9" s="621"/>
      <c r="CQ9" s="622"/>
      <c r="CR9" s="623">
        <v>2340195</v>
      </c>
      <c r="CS9" s="624"/>
      <c r="CT9" s="624"/>
      <c r="CU9" s="624"/>
      <c r="CV9" s="624"/>
      <c r="CW9" s="624"/>
      <c r="CX9" s="624"/>
      <c r="CY9" s="625"/>
      <c r="CZ9" s="626">
        <v>9</v>
      </c>
      <c r="DA9" s="626"/>
      <c r="DB9" s="626"/>
      <c r="DC9" s="626"/>
      <c r="DD9" s="632">
        <v>42851</v>
      </c>
      <c r="DE9" s="624"/>
      <c r="DF9" s="624"/>
      <c r="DG9" s="624"/>
      <c r="DH9" s="624"/>
      <c r="DI9" s="624"/>
      <c r="DJ9" s="624"/>
      <c r="DK9" s="624"/>
      <c r="DL9" s="624"/>
      <c r="DM9" s="624"/>
      <c r="DN9" s="624"/>
      <c r="DO9" s="624"/>
      <c r="DP9" s="625"/>
      <c r="DQ9" s="632">
        <v>1956140</v>
      </c>
      <c r="DR9" s="624"/>
      <c r="DS9" s="624"/>
      <c r="DT9" s="624"/>
      <c r="DU9" s="624"/>
      <c r="DV9" s="624"/>
      <c r="DW9" s="624"/>
      <c r="DX9" s="624"/>
      <c r="DY9" s="624"/>
      <c r="DZ9" s="624"/>
      <c r="EA9" s="624"/>
      <c r="EB9" s="624"/>
      <c r="EC9" s="633"/>
    </row>
    <row r="10" spans="2:143" ht="11.25" customHeight="1" x14ac:dyDescent="0.2">
      <c r="B10" s="620" t="s">
        <v>231</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232</v>
      </c>
      <c r="AQ10" s="621"/>
      <c r="AR10" s="621"/>
      <c r="AS10" s="621"/>
      <c r="AT10" s="621"/>
      <c r="AU10" s="621"/>
      <c r="AV10" s="621"/>
      <c r="AW10" s="621"/>
      <c r="AX10" s="621"/>
      <c r="AY10" s="621"/>
      <c r="AZ10" s="621"/>
      <c r="BA10" s="621"/>
      <c r="BB10" s="621"/>
      <c r="BC10" s="621"/>
      <c r="BD10" s="621"/>
      <c r="BE10" s="621"/>
      <c r="BF10" s="622"/>
      <c r="BG10" s="623">
        <v>80411</v>
      </c>
      <c r="BH10" s="624"/>
      <c r="BI10" s="624"/>
      <c r="BJ10" s="624"/>
      <c r="BK10" s="624"/>
      <c r="BL10" s="624"/>
      <c r="BM10" s="624"/>
      <c r="BN10" s="625"/>
      <c r="BO10" s="626">
        <v>2.1</v>
      </c>
      <c r="BP10" s="626"/>
      <c r="BQ10" s="626"/>
      <c r="BR10" s="626"/>
      <c r="BS10" s="627" t="s">
        <v>122</v>
      </c>
      <c r="BT10" s="627"/>
      <c r="BU10" s="627"/>
      <c r="BV10" s="627"/>
      <c r="BW10" s="627"/>
      <c r="BX10" s="627"/>
      <c r="BY10" s="627"/>
      <c r="BZ10" s="627"/>
      <c r="CA10" s="627"/>
      <c r="CB10" s="631"/>
      <c r="CD10" s="620" t="s">
        <v>233</v>
      </c>
      <c r="CE10" s="621"/>
      <c r="CF10" s="621"/>
      <c r="CG10" s="621"/>
      <c r="CH10" s="621"/>
      <c r="CI10" s="621"/>
      <c r="CJ10" s="621"/>
      <c r="CK10" s="621"/>
      <c r="CL10" s="621"/>
      <c r="CM10" s="621"/>
      <c r="CN10" s="621"/>
      <c r="CO10" s="621"/>
      <c r="CP10" s="621"/>
      <c r="CQ10" s="622"/>
      <c r="CR10" s="623">
        <v>44104</v>
      </c>
      <c r="CS10" s="624"/>
      <c r="CT10" s="624"/>
      <c r="CU10" s="624"/>
      <c r="CV10" s="624"/>
      <c r="CW10" s="624"/>
      <c r="CX10" s="624"/>
      <c r="CY10" s="625"/>
      <c r="CZ10" s="626">
        <v>0.2</v>
      </c>
      <c r="DA10" s="626"/>
      <c r="DB10" s="626"/>
      <c r="DC10" s="626"/>
      <c r="DD10" s="632" t="s">
        <v>122</v>
      </c>
      <c r="DE10" s="624"/>
      <c r="DF10" s="624"/>
      <c r="DG10" s="624"/>
      <c r="DH10" s="624"/>
      <c r="DI10" s="624"/>
      <c r="DJ10" s="624"/>
      <c r="DK10" s="624"/>
      <c r="DL10" s="624"/>
      <c r="DM10" s="624"/>
      <c r="DN10" s="624"/>
      <c r="DO10" s="624"/>
      <c r="DP10" s="625"/>
      <c r="DQ10" s="632">
        <v>8504</v>
      </c>
      <c r="DR10" s="624"/>
      <c r="DS10" s="624"/>
      <c r="DT10" s="624"/>
      <c r="DU10" s="624"/>
      <c r="DV10" s="624"/>
      <c r="DW10" s="624"/>
      <c r="DX10" s="624"/>
      <c r="DY10" s="624"/>
      <c r="DZ10" s="624"/>
      <c r="EA10" s="624"/>
      <c r="EB10" s="624"/>
      <c r="EC10" s="633"/>
    </row>
    <row r="11" spans="2:143" ht="11.25" customHeight="1" x14ac:dyDescent="0.2">
      <c r="B11" s="620" t="s">
        <v>234</v>
      </c>
      <c r="C11" s="621"/>
      <c r="D11" s="621"/>
      <c r="E11" s="621"/>
      <c r="F11" s="621"/>
      <c r="G11" s="621"/>
      <c r="H11" s="621"/>
      <c r="I11" s="621"/>
      <c r="J11" s="621"/>
      <c r="K11" s="621"/>
      <c r="L11" s="621"/>
      <c r="M11" s="621"/>
      <c r="N11" s="621"/>
      <c r="O11" s="621"/>
      <c r="P11" s="621"/>
      <c r="Q11" s="622"/>
      <c r="R11" s="623">
        <v>721201</v>
      </c>
      <c r="S11" s="624"/>
      <c r="T11" s="624"/>
      <c r="U11" s="624"/>
      <c r="V11" s="624"/>
      <c r="W11" s="624"/>
      <c r="X11" s="624"/>
      <c r="Y11" s="625"/>
      <c r="Z11" s="628">
        <v>2.6</v>
      </c>
      <c r="AA11" s="629"/>
      <c r="AB11" s="629"/>
      <c r="AC11" s="635"/>
      <c r="AD11" s="632">
        <v>721201</v>
      </c>
      <c r="AE11" s="624"/>
      <c r="AF11" s="624"/>
      <c r="AG11" s="624"/>
      <c r="AH11" s="624"/>
      <c r="AI11" s="624"/>
      <c r="AJ11" s="624"/>
      <c r="AK11" s="625"/>
      <c r="AL11" s="628">
        <v>5.2</v>
      </c>
      <c r="AM11" s="629"/>
      <c r="AN11" s="629"/>
      <c r="AO11" s="630"/>
      <c r="AP11" s="620" t="s">
        <v>235</v>
      </c>
      <c r="AQ11" s="621"/>
      <c r="AR11" s="621"/>
      <c r="AS11" s="621"/>
      <c r="AT11" s="621"/>
      <c r="AU11" s="621"/>
      <c r="AV11" s="621"/>
      <c r="AW11" s="621"/>
      <c r="AX11" s="621"/>
      <c r="AY11" s="621"/>
      <c r="AZ11" s="621"/>
      <c r="BA11" s="621"/>
      <c r="BB11" s="621"/>
      <c r="BC11" s="621"/>
      <c r="BD11" s="621"/>
      <c r="BE11" s="621"/>
      <c r="BF11" s="622"/>
      <c r="BG11" s="623">
        <v>118664</v>
      </c>
      <c r="BH11" s="624"/>
      <c r="BI11" s="624"/>
      <c r="BJ11" s="624"/>
      <c r="BK11" s="624"/>
      <c r="BL11" s="624"/>
      <c r="BM11" s="624"/>
      <c r="BN11" s="625"/>
      <c r="BO11" s="626">
        <v>3.1</v>
      </c>
      <c r="BP11" s="626"/>
      <c r="BQ11" s="626"/>
      <c r="BR11" s="626"/>
      <c r="BS11" s="627">
        <v>34670</v>
      </c>
      <c r="BT11" s="627"/>
      <c r="BU11" s="627"/>
      <c r="BV11" s="627"/>
      <c r="BW11" s="627"/>
      <c r="BX11" s="627"/>
      <c r="BY11" s="627"/>
      <c r="BZ11" s="627"/>
      <c r="CA11" s="627"/>
      <c r="CB11" s="631"/>
      <c r="CD11" s="620" t="s">
        <v>236</v>
      </c>
      <c r="CE11" s="621"/>
      <c r="CF11" s="621"/>
      <c r="CG11" s="621"/>
      <c r="CH11" s="621"/>
      <c r="CI11" s="621"/>
      <c r="CJ11" s="621"/>
      <c r="CK11" s="621"/>
      <c r="CL11" s="621"/>
      <c r="CM11" s="621"/>
      <c r="CN11" s="621"/>
      <c r="CO11" s="621"/>
      <c r="CP11" s="621"/>
      <c r="CQ11" s="622"/>
      <c r="CR11" s="623">
        <v>933548</v>
      </c>
      <c r="CS11" s="624"/>
      <c r="CT11" s="624"/>
      <c r="CU11" s="624"/>
      <c r="CV11" s="624"/>
      <c r="CW11" s="624"/>
      <c r="CX11" s="624"/>
      <c r="CY11" s="625"/>
      <c r="CZ11" s="626">
        <v>3.6</v>
      </c>
      <c r="DA11" s="626"/>
      <c r="DB11" s="626"/>
      <c r="DC11" s="626"/>
      <c r="DD11" s="632">
        <v>195024</v>
      </c>
      <c r="DE11" s="624"/>
      <c r="DF11" s="624"/>
      <c r="DG11" s="624"/>
      <c r="DH11" s="624"/>
      <c r="DI11" s="624"/>
      <c r="DJ11" s="624"/>
      <c r="DK11" s="624"/>
      <c r="DL11" s="624"/>
      <c r="DM11" s="624"/>
      <c r="DN11" s="624"/>
      <c r="DO11" s="624"/>
      <c r="DP11" s="625"/>
      <c r="DQ11" s="632">
        <v>478154</v>
      </c>
      <c r="DR11" s="624"/>
      <c r="DS11" s="624"/>
      <c r="DT11" s="624"/>
      <c r="DU11" s="624"/>
      <c r="DV11" s="624"/>
      <c r="DW11" s="624"/>
      <c r="DX11" s="624"/>
      <c r="DY11" s="624"/>
      <c r="DZ11" s="624"/>
      <c r="EA11" s="624"/>
      <c r="EB11" s="624"/>
      <c r="EC11" s="633"/>
    </row>
    <row r="12" spans="2:143" ht="11.25" customHeight="1" x14ac:dyDescent="0.2">
      <c r="B12" s="620" t="s">
        <v>237</v>
      </c>
      <c r="C12" s="621"/>
      <c r="D12" s="621"/>
      <c r="E12" s="621"/>
      <c r="F12" s="621"/>
      <c r="G12" s="621"/>
      <c r="H12" s="621"/>
      <c r="I12" s="621"/>
      <c r="J12" s="621"/>
      <c r="K12" s="621"/>
      <c r="L12" s="621"/>
      <c r="M12" s="621"/>
      <c r="N12" s="621"/>
      <c r="O12" s="621"/>
      <c r="P12" s="621"/>
      <c r="Q12" s="622"/>
      <c r="R12" s="623">
        <v>8436</v>
      </c>
      <c r="S12" s="624"/>
      <c r="T12" s="624"/>
      <c r="U12" s="624"/>
      <c r="V12" s="624"/>
      <c r="W12" s="624"/>
      <c r="X12" s="624"/>
      <c r="Y12" s="625"/>
      <c r="Z12" s="626">
        <v>0</v>
      </c>
      <c r="AA12" s="626"/>
      <c r="AB12" s="626"/>
      <c r="AC12" s="626"/>
      <c r="AD12" s="627">
        <v>8436</v>
      </c>
      <c r="AE12" s="627"/>
      <c r="AF12" s="627"/>
      <c r="AG12" s="627"/>
      <c r="AH12" s="627"/>
      <c r="AI12" s="627"/>
      <c r="AJ12" s="627"/>
      <c r="AK12" s="627"/>
      <c r="AL12" s="628">
        <v>0.1</v>
      </c>
      <c r="AM12" s="629"/>
      <c r="AN12" s="629"/>
      <c r="AO12" s="630"/>
      <c r="AP12" s="620" t="s">
        <v>238</v>
      </c>
      <c r="AQ12" s="621"/>
      <c r="AR12" s="621"/>
      <c r="AS12" s="621"/>
      <c r="AT12" s="621"/>
      <c r="AU12" s="621"/>
      <c r="AV12" s="621"/>
      <c r="AW12" s="621"/>
      <c r="AX12" s="621"/>
      <c r="AY12" s="621"/>
      <c r="AZ12" s="621"/>
      <c r="BA12" s="621"/>
      <c r="BB12" s="621"/>
      <c r="BC12" s="621"/>
      <c r="BD12" s="621"/>
      <c r="BE12" s="621"/>
      <c r="BF12" s="622"/>
      <c r="BG12" s="623">
        <v>2051356</v>
      </c>
      <c r="BH12" s="624"/>
      <c r="BI12" s="624"/>
      <c r="BJ12" s="624"/>
      <c r="BK12" s="624"/>
      <c r="BL12" s="624"/>
      <c r="BM12" s="624"/>
      <c r="BN12" s="625"/>
      <c r="BO12" s="626">
        <v>54</v>
      </c>
      <c r="BP12" s="626"/>
      <c r="BQ12" s="626"/>
      <c r="BR12" s="626"/>
      <c r="BS12" s="627" t="s">
        <v>122</v>
      </c>
      <c r="BT12" s="627"/>
      <c r="BU12" s="627"/>
      <c r="BV12" s="627"/>
      <c r="BW12" s="627"/>
      <c r="BX12" s="627"/>
      <c r="BY12" s="627"/>
      <c r="BZ12" s="627"/>
      <c r="CA12" s="627"/>
      <c r="CB12" s="631"/>
      <c r="CD12" s="620" t="s">
        <v>239</v>
      </c>
      <c r="CE12" s="621"/>
      <c r="CF12" s="621"/>
      <c r="CG12" s="621"/>
      <c r="CH12" s="621"/>
      <c r="CI12" s="621"/>
      <c r="CJ12" s="621"/>
      <c r="CK12" s="621"/>
      <c r="CL12" s="621"/>
      <c r="CM12" s="621"/>
      <c r="CN12" s="621"/>
      <c r="CO12" s="621"/>
      <c r="CP12" s="621"/>
      <c r="CQ12" s="622"/>
      <c r="CR12" s="623">
        <v>601452</v>
      </c>
      <c r="CS12" s="624"/>
      <c r="CT12" s="624"/>
      <c r="CU12" s="624"/>
      <c r="CV12" s="624"/>
      <c r="CW12" s="624"/>
      <c r="CX12" s="624"/>
      <c r="CY12" s="625"/>
      <c r="CZ12" s="626">
        <v>2.2999999999999998</v>
      </c>
      <c r="DA12" s="626"/>
      <c r="DB12" s="626"/>
      <c r="DC12" s="626"/>
      <c r="DD12" s="632">
        <v>42533</v>
      </c>
      <c r="DE12" s="624"/>
      <c r="DF12" s="624"/>
      <c r="DG12" s="624"/>
      <c r="DH12" s="624"/>
      <c r="DI12" s="624"/>
      <c r="DJ12" s="624"/>
      <c r="DK12" s="624"/>
      <c r="DL12" s="624"/>
      <c r="DM12" s="624"/>
      <c r="DN12" s="624"/>
      <c r="DO12" s="624"/>
      <c r="DP12" s="625"/>
      <c r="DQ12" s="632">
        <v>489024</v>
      </c>
      <c r="DR12" s="624"/>
      <c r="DS12" s="624"/>
      <c r="DT12" s="624"/>
      <c r="DU12" s="624"/>
      <c r="DV12" s="624"/>
      <c r="DW12" s="624"/>
      <c r="DX12" s="624"/>
      <c r="DY12" s="624"/>
      <c r="DZ12" s="624"/>
      <c r="EA12" s="624"/>
      <c r="EB12" s="624"/>
      <c r="EC12" s="633"/>
    </row>
    <row r="13" spans="2:143" ht="11.25" customHeight="1" x14ac:dyDescent="0.2">
      <c r="B13" s="620" t="s">
        <v>240</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241</v>
      </c>
      <c r="AQ13" s="621"/>
      <c r="AR13" s="621"/>
      <c r="AS13" s="621"/>
      <c r="AT13" s="621"/>
      <c r="AU13" s="621"/>
      <c r="AV13" s="621"/>
      <c r="AW13" s="621"/>
      <c r="AX13" s="621"/>
      <c r="AY13" s="621"/>
      <c r="AZ13" s="621"/>
      <c r="BA13" s="621"/>
      <c r="BB13" s="621"/>
      <c r="BC13" s="621"/>
      <c r="BD13" s="621"/>
      <c r="BE13" s="621"/>
      <c r="BF13" s="622"/>
      <c r="BG13" s="623">
        <v>2042934</v>
      </c>
      <c r="BH13" s="624"/>
      <c r="BI13" s="624"/>
      <c r="BJ13" s="624"/>
      <c r="BK13" s="624"/>
      <c r="BL13" s="624"/>
      <c r="BM13" s="624"/>
      <c r="BN13" s="625"/>
      <c r="BO13" s="626">
        <v>53.8</v>
      </c>
      <c r="BP13" s="626"/>
      <c r="BQ13" s="626"/>
      <c r="BR13" s="626"/>
      <c r="BS13" s="627" t="s">
        <v>122</v>
      </c>
      <c r="BT13" s="627"/>
      <c r="BU13" s="627"/>
      <c r="BV13" s="627"/>
      <c r="BW13" s="627"/>
      <c r="BX13" s="627"/>
      <c r="BY13" s="627"/>
      <c r="BZ13" s="627"/>
      <c r="CA13" s="627"/>
      <c r="CB13" s="631"/>
      <c r="CD13" s="620" t="s">
        <v>242</v>
      </c>
      <c r="CE13" s="621"/>
      <c r="CF13" s="621"/>
      <c r="CG13" s="621"/>
      <c r="CH13" s="621"/>
      <c r="CI13" s="621"/>
      <c r="CJ13" s="621"/>
      <c r="CK13" s="621"/>
      <c r="CL13" s="621"/>
      <c r="CM13" s="621"/>
      <c r="CN13" s="621"/>
      <c r="CO13" s="621"/>
      <c r="CP13" s="621"/>
      <c r="CQ13" s="622"/>
      <c r="CR13" s="623">
        <v>2669920</v>
      </c>
      <c r="CS13" s="624"/>
      <c r="CT13" s="624"/>
      <c r="CU13" s="624"/>
      <c r="CV13" s="624"/>
      <c r="CW13" s="624"/>
      <c r="CX13" s="624"/>
      <c r="CY13" s="625"/>
      <c r="CZ13" s="626">
        <v>10.199999999999999</v>
      </c>
      <c r="DA13" s="626"/>
      <c r="DB13" s="626"/>
      <c r="DC13" s="626"/>
      <c r="DD13" s="632">
        <v>1722862</v>
      </c>
      <c r="DE13" s="624"/>
      <c r="DF13" s="624"/>
      <c r="DG13" s="624"/>
      <c r="DH13" s="624"/>
      <c r="DI13" s="624"/>
      <c r="DJ13" s="624"/>
      <c r="DK13" s="624"/>
      <c r="DL13" s="624"/>
      <c r="DM13" s="624"/>
      <c r="DN13" s="624"/>
      <c r="DO13" s="624"/>
      <c r="DP13" s="625"/>
      <c r="DQ13" s="632">
        <v>1060612</v>
      </c>
      <c r="DR13" s="624"/>
      <c r="DS13" s="624"/>
      <c r="DT13" s="624"/>
      <c r="DU13" s="624"/>
      <c r="DV13" s="624"/>
      <c r="DW13" s="624"/>
      <c r="DX13" s="624"/>
      <c r="DY13" s="624"/>
      <c r="DZ13" s="624"/>
      <c r="EA13" s="624"/>
      <c r="EB13" s="624"/>
      <c r="EC13" s="633"/>
    </row>
    <row r="14" spans="2:143" ht="11.25" customHeight="1" x14ac:dyDescent="0.2">
      <c r="B14" s="620" t="s">
        <v>243</v>
      </c>
      <c r="C14" s="621"/>
      <c r="D14" s="621"/>
      <c r="E14" s="621"/>
      <c r="F14" s="621"/>
      <c r="G14" s="621"/>
      <c r="H14" s="621"/>
      <c r="I14" s="621"/>
      <c r="J14" s="621"/>
      <c r="K14" s="621"/>
      <c r="L14" s="621"/>
      <c r="M14" s="621"/>
      <c r="N14" s="621"/>
      <c r="O14" s="621"/>
      <c r="P14" s="621"/>
      <c r="Q14" s="622"/>
      <c r="R14" s="623">
        <v>2814</v>
      </c>
      <c r="S14" s="624"/>
      <c r="T14" s="624"/>
      <c r="U14" s="624"/>
      <c r="V14" s="624"/>
      <c r="W14" s="624"/>
      <c r="X14" s="624"/>
      <c r="Y14" s="625"/>
      <c r="Z14" s="626">
        <v>0</v>
      </c>
      <c r="AA14" s="626"/>
      <c r="AB14" s="626"/>
      <c r="AC14" s="626"/>
      <c r="AD14" s="627">
        <v>2814</v>
      </c>
      <c r="AE14" s="627"/>
      <c r="AF14" s="627"/>
      <c r="AG14" s="627"/>
      <c r="AH14" s="627"/>
      <c r="AI14" s="627"/>
      <c r="AJ14" s="627"/>
      <c r="AK14" s="627"/>
      <c r="AL14" s="628">
        <v>0</v>
      </c>
      <c r="AM14" s="629"/>
      <c r="AN14" s="629"/>
      <c r="AO14" s="630"/>
      <c r="AP14" s="620" t="s">
        <v>244</v>
      </c>
      <c r="AQ14" s="621"/>
      <c r="AR14" s="621"/>
      <c r="AS14" s="621"/>
      <c r="AT14" s="621"/>
      <c r="AU14" s="621"/>
      <c r="AV14" s="621"/>
      <c r="AW14" s="621"/>
      <c r="AX14" s="621"/>
      <c r="AY14" s="621"/>
      <c r="AZ14" s="621"/>
      <c r="BA14" s="621"/>
      <c r="BB14" s="621"/>
      <c r="BC14" s="621"/>
      <c r="BD14" s="621"/>
      <c r="BE14" s="621"/>
      <c r="BF14" s="622"/>
      <c r="BG14" s="623">
        <v>134658</v>
      </c>
      <c r="BH14" s="624"/>
      <c r="BI14" s="624"/>
      <c r="BJ14" s="624"/>
      <c r="BK14" s="624"/>
      <c r="BL14" s="624"/>
      <c r="BM14" s="624"/>
      <c r="BN14" s="625"/>
      <c r="BO14" s="626">
        <v>3.5</v>
      </c>
      <c r="BP14" s="626"/>
      <c r="BQ14" s="626"/>
      <c r="BR14" s="626"/>
      <c r="BS14" s="627" t="s">
        <v>122</v>
      </c>
      <c r="BT14" s="627"/>
      <c r="BU14" s="627"/>
      <c r="BV14" s="627"/>
      <c r="BW14" s="627"/>
      <c r="BX14" s="627"/>
      <c r="BY14" s="627"/>
      <c r="BZ14" s="627"/>
      <c r="CA14" s="627"/>
      <c r="CB14" s="631"/>
      <c r="CD14" s="620" t="s">
        <v>245</v>
      </c>
      <c r="CE14" s="621"/>
      <c r="CF14" s="621"/>
      <c r="CG14" s="621"/>
      <c r="CH14" s="621"/>
      <c r="CI14" s="621"/>
      <c r="CJ14" s="621"/>
      <c r="CK14" s="621"/>
      <c r="CL14" s="621"/>
      <c r="CM14" s="621"/>
      <c r="CN14" s="621"/>
      <c r="CO14" s="621"/>
      <c r="CP14" s="621"/>
      <c r="CQ14" s="622"/>
      <c r="CR14" s="623">
        <v>1136375</v>
      </c>
      <c r="CS14" s="624"/>
      <c r="CT14" s="624"/>
      <c r="CU14" s="624"/>
      <c r="CV14" s="624"/>
      <c r="CW14" s="624"/>
      <c r="CX14" s="624"/>
      <c r="CY14" s="625"/>
      <c r="CZ14" s="626">
        <v>4.4000000000000004</v>
      </c>
      <c r="DA14" s="626"/>
      <c r="DB14" s="626"/>
      <c r="DC14" s="626"/>
      <c r="DD14" s="632">
        <v>527901</v>
      </c>
      <c r="DE14" s="624"/>
      <c r="DF14" s="624"/>
      <c r="DG14" s="624"/>
      <c r="DH14" s="624"/>
      <c r="DI14" s="624"/>
      <c r="DJ14" s="624"/>
      <c r="DK14" s="624"/>
      <c r="DL14" s="624"/>
      <c r="DM14" s="624"/>
      <c r="DN14" s="624"/>
      <c r="DO14" s="624"/>
      <c r="DP14" s="625"/>
      <c r="DQ14" s="632">
        <v>608061</v>
      </c>
      <c r="DR14" s="624"/>
      <c r="DS14" s="624"/>
      <c r="DT14" s="624"/>
      <c r="DU14" s="624"/>
      <c r="DV14" s="624"/>
      <c r="DW14" s="624"/>
      <c r="DX14" s="624"/>
      <c r="DY14" s="624"/>
      <c r="DZ14" s="624"/>
      <c r="EA14" s="624"/>
      <c r="EB14" s="624"/>
      <c r="EC14" s="633"/>
    </row>
    <row r="15" spans="2:143" ht="11.25" customHeight="1" x14ac:dyDescent="0.2">
      <c r="B15" s="620" t="s">
        <v>246</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247</v>
      </c>
      <c r="AQ15" s="621"/>
      <c r="AR15" s="621"/>
      <c r="AS15" s="621"/>
      <c r="AT15" s="621"/>
      <c r="AU15" s="621"/>
      <c r="AV15" s="621"/>
      <c r="AW15" s="621"/>
      <c r="AX15" s="621"/>
      <c r="AY15" s="621"/>
      <c r="AZ15" s="621"/>
      <c r="BA15" s="621"/>
      <c r="BB15" s="621"/>
      <c r="BC15" s="621"/>
      <c r="BD15" s="621"/>
      <c r="BE15" s="621"/>
      <c r="BF15" s="622"/>
      <c r="BG15" s="623">
        <v>174289</v>
      </c>
      <c r="BH15" s="624"/>
      <c r="BI15" s="624"/>
      <c r="BJ15" s="624"/>
      <c r="BK15" s="624"/>
      <c r="BL15" s="624"/>
      <c r="BM15" s="624"/>
      <c r="BN15" s="625"/>
      <c r="BO15" s="626">
        <v>4.5999999999999996</v>
      </c>
      <c r="BP15" s="626"/>
      <c r="BQ15" s="626"/>
      <c r="BR15" s="626"/>
      <c r="BS15" s="627" t="s">
        <v>122</v>
      </c>
      <c r="BT15" s="627"/>
      <c r="BU15" s="627"/>
      <c r="BV15" s="627"/>
      <c r="BW15" s="627"/>
      <c r="BX15" s="627"/>
      <c r="BY15" s="627"/>
      <c r="BZ15" s="627"/>
      <c r="CA15" s="627"/>
      <c r="CB15" s="631"/>
      <c r="CD15" s="620" t="s">
        <v>248</v>
      </c>
      <c r="CE15" s="621"/>
      <c r="CF15" s="621"/>
      <c r="CG15" s="621"/>
      <c r="CH15" s="621"/>
      <c r="CI15" s="621"/>
      <c r="CJ15" s="621"/>
      <c r="CK15" s="621"/>
      <c r="CL15" s="621"/>
      <c r="CM15" s="621"/>
      <c r="CN15" s="621"/>
      <c r="CO15" s="621"/>
      <c r="CP15" s="621"/>
      <c r="CQ15" s="622"/>
      <c r="CR15" s="623">
        <v>2885741</v>
      </c>
      <c r="CS15" s="624"/>
      <c r="CT15" s="624"/>
      <c r="CU15" s="624"/>
      <c r="CV15" s="624"/>
      <c r="CW15" s="624"/>
      <c r="CX15" s="624"/>
      <c r="CY15" s="625"/>
      <c r="CZ15" s="626">
        <v>11.1</v>
      </c>
      <c r="DA15" s="626"/>
      <c r="DB15" s="626"/>
      <c r="DC15" s="626"/>
      <c r="DD15" s="632">
        <v>683496</v>
      </c>
      <c r="DE15" s="624"/>
      <c r="DF15" s="624"/>
      <c r="DG15" s="624"/>
      <c r="DH15" s="624"/>
      <c r="DI15" s="624"/>
      <c r="DJ15" s="624"/>
      <c r="DK15" s="624"/>
      <c r="DL15" s="624"/>
      <c r="DM15" s="624"/>
      <c r="DN15" s="624"/>
      <c r="DO15" s="624"/>
      <c r="DP15" s="625"/>
      <c r="DQ15" s="632">
        <v>1902382</v>
      </c>
      <c r="DR15" s="624"/>
      <c r="DS15" s="624"/>
      <c r="DT15" s="624"/>
      <c r="DU15" s="624"/>
      <c r="DV15" s="624"/>
      <c r="DW15" s="624"/>
      <c r="DX15" s="624"/>
      <c r="DY15" s="624"/>
      <c r="DZ15" s="624"/>
      <c r="EA15" s="624"/>
      <c r="EB15" s="624"/>
      <c r="EC15" s="633"/>
    </row>
    <row r="16" spans="2:143" ht="11.25" customHeight="1" x14ac:dyDescent="0.2">
      <c r="B16" s="620" t="s">
        <v>249</v>
      </c>
      <c r="C16" s="621"/>
      <c r="D16" s="621"/>
      <c r="E16" s="621"/>
      <c r="F16" s="621"/>
      <c r="G16" s="621"/>
      <c r="H16" s="621"/>
      <c r="I16" s="621"/>
      <c r="J16" s="621"/>
      <c r="K16" s="621"/>
      <c r="L16" s="621"/>
      <c r="M16" s="621"/>
      <c r="N16" s="621"/>
      <c r="O16" s="621"/>
      <c r="P16" s="621"/>
      <c r="Q16" s="622"/>
      <c r="R16" s="623">
        <v>34588</v>
      </c>
      <c r="S16" s="624"/>
      <c r="T16" s="624"/>
      <c r="U16" s="624"/>
      <c r="V16" s="624"/>
      <c r="W16" s="624"/>
      <c r="X16" s="624"/>
      <c r="Y16" s="625"/>
      <c r="Z16" s="626">
        <v>0.1</v>
      </c>
      <c r="AA16" s="626"/>
      <c r="AB16" s="626"/>
      <c r="AC16" s="626"/>
      <c r="AD16" s="627">
        <v>34588</v>
      </c>
      <c r="AE16" s="627"/>
      <c r="AF16" s="627"/>
      <c r="AG16" s="627"/>
      <c r="AH16" s="627"/>
      <c r="AI16" s="627"/>
      <c r="AJ16" s="627"/>
      <c r="AK16" s="627"/>
      <c r="AL16" s="628">
        <v>0.2</v>
      </c>
      <c r="AM16" s="629"/>
      <c r="AN16" s="629"/>
      <c r="AO16" s="630"/>
      <c r="AP16" s="620" t="s">
        <v>250</v>
      </c>
      <c r="AQ16" s="621"/>
      <c r="AR16" s="621"/>
      <c r="AS16" s="621"/>
      <c r="AT16" s="621"/>
      <c r="AU16" s="621"/>
      <c r="AV16" s="621"/>
      <c r="AW16" s="621"/>
      <c r="AX16" s="621"/>
      <c r="AY16" s="621"/>
      <c r="AZ16" s="621"/>
      <c r="BA16" s="621"/>
      <c r="BB16" s="621"/>
      <c r="BC16" s="621"/>
      <c r="BD16" s="621"/>
      <c r="BE16" s="621"/>
      <c r="BF16" s="622"/>
      <c r="BG16" s="623">
        <v>102</v>
      </c>
      <c r="BH16" s="624"/>
      <c r="BI16" s="624"/>
      <c r="BJ16" s="624"/>
      <c r="BK16" s="624"/>
      <c r="BL16" s="624"/>
      <c r="BM16" s="624"/>
      <c r="BN16" s="625"/>
      <c r="BO16" s="626">
        <v>0</v>
      </c>
      <c r="BP16" s="626"/>
      <c r="BQ16" s="626"/>
      <c r="BR16" s="626"/>
      <c r="BS16" s="627" t="s">
        <v>122</v>
      </c>
      <c r="BT16" s="627"/>
      <c r="BU16" s="627"/>
      <c r="BV16" s="627"/>
      <c r="BW16" s="627"/>
      <c r="BX16" s="627"/>
      <c r="BY16" s="627"/>
      <c r="BZ16" s="627"/>
      <c r="CA16" s="627"/>
      <c r="CB16" s="631"/>
      <c r="CD16" s="620" t="s">
        <v>251</v>
      </c>
      <c r="CE16" s="621"/>
      <c r="CF16" s="621"/>
      <c r="CG16" s="621"/>
      <c r="CH16" s="621"/>
      <c r="CI16" s="621"/>
      <c r="CJ16" s="621"/>
      <c r="CK16" s="621"/>
      <c r="CL16" s="621"/>
      <c r="CM16" s="621"/>
      <c r="CN16" s="621"/>
      <c r="CO16" s="621"/>
      <c r="CP16" s="621"/>
      <c r="CQ16" s="622"/>
      <c r="CR16" s="623">
        <v>828200</v>
      </c>
      <c r="CS16" s="624"/>
      <c r="CT16" s="624"/>
      <c r="CU16" s="624"/>
      <c r="CV16" s="624"/>
      <c r="CW16" s="624"/>
      <c r="CX16" s="624"/>
      <c r="CY16" s="625"/>
      <c r="CZ16" s="626">
        <v>3.2</v>
      </c>
      <c r="DA16" s="626"/>
      <c r="DB16" s="626"/>
      <c r="DC16" s="626"/>
      <c r="DD16" s="632" t="s">
        <v>122</v>
      </c>
      <c r="DE16" s="624"/>
      <c r="DF16" s="624"/>
      <c r="DG16" s="624"/>
      <c r="DH16" s="624"/>
      <c r="DI16" s="624"/>
      <c r="DJ16" s="624"/>
      <c r="DK16" s="624"/>
      <c r="DL16" s="624"/>
      <c r="DM16" s="624"/>
      <c r="DN16" s="624"/>
      <c r="DO16" s="624"/>
      <c r="DP16" s="625"/>
      <c r="DQ16" s="632">
        <v>289172</v>
      </c>
      <c r="DR16" s="624"/>
      <c r="DS16" s="624"/>
      <c r="DT16" s="624"/>
      <c r="DU16" s="624"/>
      <c r="DV16" s="624"/>
      <c r="DW16" s="624"/>
      <c r="DX16" s="624"/>
      <c r="DY16" s="624"/>
      <c r="DZ16" s="624"/>
      <c r="EA16" s="624"/>
      <c r="EB16" s="624"/>
      <c r="EC16" s="633"/>
    </row>
    <row r="17" spans="2:133" ht="11.25" customHeight="1" x14ac:dyDescent="0.2">
      <c r="B17" s="620" t="s">
        <v>252</v>
      </c>
      <c r="C17" s="621"/>
      <c r="D17" s="621"/>
      <c r="E17" s="621"/>
      <c r="F17" s="621"/>
      <c r="G17" s="621"/>
      <c r="H17" s="621"/>
      <c r="I17" s="621"/>
      <c r="J17" s="621"/>
      <c r="K17" s="621"/>
      <c r="L17" s="621"/>
      <c r="M17" s="621"/>
      <c r="N17" s="621"/>
      <c r="O17" s="621"/>
      <c r="P17" s="621"/>
      <c r="Q17" s="622"/>
      <c r="R17" s="623">
        <v>69099</v>
      </c>
      <c r="S17" s="624"/>
      <c r="T17" s="624"/>
      <c r="U17" s="624"/>
      <c r="V17" s="624"/>
      <c r="W17" s="624"/>
      <c r="X17" s="624"/>
      <c r="Y17" s="625"/>
      <c r="Z17" s="626">
        <v>0.3</v>
      </c>
      <c r="AA17" s="626"/>
      <c r="AB17" s="626"/>
      <c r="AC17" s="626"/>
      <c r="AD17" s="627">
        <v>69099</v>
      </c>
      <c r="AE17" s="627"/>
      <c r="AF17" s="627"/>
      <c r="AG17" s="627"/>
      <c r="AH17" s="627"/>
      <c r="AI17" s="627"/>
      <c r="AJ17" s="627"/>
      <c r="AK17" s="627"/>
      <c r="AL17" s="628">
        <v>0.5</v>
      </c>
      <c r="AM17" s="629"/>
      <c r="AN17" s="629"/>
      <c r="AO17" s="630"/>
      <c r="AP17" s="620" t="s">
        <v>253</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254</v>
      </c>
      <c r="CE17" s="621"/>
      <c r="CF17" s="621"/>
      <c r="CG17" s="621"/>
      <c r="CH17" s="621"/>
      <c r="CI17" s="621"/>
      <c r="CJ17" s="621"/>
      <c r="CK17" s="621"/>
      <c r="CL17" s="621"/>
      <c r="CM17" s="621"/>
      <c r="CN17" s="621"/>
      <c r="CO17" s="621"/>
      <c r="CP17" s="621"/>
      <c r="CQ17" s="622"/>
      <c r="CR17" s="623">
        <v>3870973</v>
      </c>
      <c r="CS17" s="624"/>
      <c r="CT17" s="624"/>
      <c r="CU17" s="624"/>
      <c r="CV17" s="624"/>
      <c r="CW17" s="624"/>
      <c r="CX17" s="624"/>
      <c r="CY17" s="625"/>
      <c r="CZ17" s="626">
        <v>14.8</v>
      </c>
      <c r="DA17" s="626"/>
      <c r="DB17" s="626"/>
      <c r="DC17" s="626"/>
      <c r="DD17" s="632" t="s">
        <v>122</v>
      </c>
      <c r="DE17" s="624"/>
      <c r="DF17" s="624"/>
      <c r="DG17" s="624"/>
      <c r="DH17" s="624"/>
      <c r="DI17" s="624"/>
      <c r="DJ17" s="624"/>
      <c r="DK17" s="624"/>
      <c r="DL17" s="624"/>
      <c r="DM17" s="624"/>
      <c r="DN17" s="624"/>
      <c r="DO17" s="624"/>
      <c r="DP17" s="625"/>
      <c r="DQ17" s="632">
        <v>3738847</v>
      </c>
      <c r="DR17" s="624"/>
      <c r="DS17" s="624"/>
      <c r="DT17" s="624"/>
      <c r="DU17" s="624"/>
      <c r="DV17" s="624"/>
      <c r="DW17" s="624"/>
      <c r="DX17" s="624"/>
      <c r="DY17" s="624"/>
      <c r="DZ17" s="624"/>
      <c r="EA17" s="624"/>
      <c r="EB17" s="624"/>
      <c r="EC17" s="633"/>
    </row>
    <row r="18" spans="2:133" ht="11.25" customHeight="1" x14ac:dyDescent="0.2">
      <c r="B18" s="620" t="s">
        <v>255</v>
      </c>
      <c r="C18" s="621"/>
      <c r="D18" s="621"/>
      <c r="E18" s="621"/>
      <c r="F18" s="621"/>
      <c r="G18" s="621"/>
      <c r="H18" s="621"/>
      <c r="I18" s="621"/>
      <c r="J18" s="621"/>
      <c r="K18" s="621"/>
      <c r="L18" s="621"/>
      <c r="M18" s="621"/>
      <c r="N18" s="621"/>
      <c r="O18" s="621"/>
      <c r="P18" s="621"/>
      <c r="Q18" s="622"/>
      <c r="R18" s="623">
        <v>16682</v>
      </c>
      <c r="S18" s="624"/>
      <c r="T18" s="624"/>
      <c r="U18" s="624"/>
      <c r="V18" s="624"/>
      <c r="W18" s="624"/>
      <c r="X18" s="624"/>
      <c r="Y18" s="625"/>
      <c r="Z18" s="626">
        <v>0.1</v>
      </c>
      <c r="AA18" s="626"/>
      <c r="AB18" s="626"/>
      <c r="AC18" s="626"/>
      <c r="AD18" s="627">
        <v>16682</v>
      </c>
      <c r="AE18" s="627"/>
      <c r="AF18" s="627"/>
      <c r="AG18" s="627"/>
      <c r="AH18" s="627"/>
      <c r="AI18" s="627"/>
      <c r="AJ18" s="627"/>
      <c r="AK18" s="627"/>
      <c r="AL18" s="628">
        <v>0.1</v>
      </c>
      <c r="AM18" s="629"/>
      <c r="AN18" s="629"/>
      <c r="AO18" s="630"/>
      <c r="AP18" s="620" t="s">
        <v>256</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257</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258</v>
      </c>
      <c r="C19" s="621"/>
      <c r="D19" s="621"/>
      <c r="E19" s="621"/>
      <c r="F19" s="621"/>
      <c r="G19" s="621"/>
      <c r="H19" s="621"/>
      <c r="I19" s="621"/>
      <c r="J19" s="621"/>
      <c r="K19" s="621"/>
      <c r="L19" s="621"/>
      <c r="M19" s="621"/>
      <c r="N19" s="621"/>
      <c r="O19" s="621"/>
      <c r="P19" s="621"/>
      <c r="Q19" s="622"/>
      <c r="R19" s="623">
        <v>13788</v>
      </c>
      <c r="S19" s="624"/>
      <c r="T19" s="624"/>
      <c r="U19" s="624"/>
      <c r="V19" s="624"/>
      <c r="W19" s="624"/>
      <c r="X19" s="624"/>
      <c r="Y19" s="625"/>
      <c r="Z19" s="626">
        <v>0.1</v>
      </c>
      <c r="AA19" s="626"/>
      <c r="AB19" s="626"/>
      <c r="AC19" s="626"/>
      <c r="AD19" s="627">
        <v>13788</v>
      </c>
      <c r="AE19" s="627"/>
      <c r="AF19" s="627"/>
      <c r="AG19" s="627"/>
      <c r="AH19" s="627"/>
      <c r="AI19" s="627"/>
      <c r="AJ19" s="627"/>
      <c r="AK19" s="627"/>
      <c r="AL19" s="628">
        <v>0.1</v>
      </c>
      <c r="AM19" s="629"/>
      <c r="AN19" s="629"/>
      <c r="AO19" s="630"/>
      <c r="AP19" s="620" t="s">
        <v>259</v>
      </c>
      <c r="AQ19" s="621"/>
      <c r="AR19" s="621"/>
      <c r="AS19" s="621"/>
      <c r="AT19" s="621"/>
      <c r="AU19" s="621"/>
      <c r="AV19" s="621"/>
      <c r="AW19" s="621"/>
      <c r="AX19" s="621"/>
      <c r="AY19" s="621"/>
      <c r="AZ19" s="621"/>
      <c r="BA19" s="621"/>
      <c r="BB19" s="621"/>
      <c r="BC19" s="621"/>
      <c r="BD19" s="621"/>
      <c r="BE19" s="621"/>
      <c r="BF19" s="622"/>
      <c r="BG19" s="623">
        <v>109730</v>
      </c>
      <c r="BH19" s="624"/>
      <c r="BI19" s="624"/>
      <c r="BJ19" s="624"/>
      <c r="BK19" s="624"/>
      <c r="BL19" s="624"/>
      <c r="BM19" s="624"/>
      <c r="BN19" s="625"/>
      <c r="BO19" s="626">
        <v>2.9</v>
      </c>
      <c r="BP19" s="626"/>
      <c r="BQ19" s="626"/>
      <c r="BR19" s="626"/>
      <c r="BS19" s="627" t="s">
        <v>122</v>
      </c>
      <c r="BT19" s="627"/>
      <c r="BU19" s="627"/>
      <c r="BV19" s="627"/>
      <c r="BW19" s="627"/>
      <c r="BX19" s="627"/>
      <c r="BY19" s="627"/>
      <c r="BZ19" s="627"/>
      <c r="CA19" s="627"/>
      <c r="CB19" s="631"/>
      <c r="CD19" s="620" t="s">
        <v>260</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261</v>
      </c>
      <c r="C20" s="637"/>
      <c r="D20" s="637"/>
      <c r="E20" s="637"/>
      <c r="F20" s="637"/>
      <c r="G20" s="637"/>
      <c r="H20" s="637"/>
      <c r="I20" s="637"/>
      <c r="J20" s="637"/>
      <c r="K20" s="637"/>
      <c r="L20" s="637"/>
      <c r="M20" s="637"/>
      <c r="N20" s="637"/>
      <c r="O20" s="637"/>
      <c r="P20" s="637"/>
      <c r="Q20" s="638"/>
      <c r="R20" s="623">
        <v>2894</v>
      </c>
      <c r="S20" s="624"/>
      <c r="T20" s="624"/>
      <c r="U20" s="624"/>
      <c r="V20" s="624"/>
      <c r="W20" s="624"/>
      <c r="X20" s="624"/>
      <c r="Y20" s="625"/>
      <c r="Z20" s="626">
        <v>0</v>
      </c>
      <c r="AA20" s="626"/>
      <c r="AB20" s="626"/>
      <c r="AC20" s="626"/>
      <c r="AD20" s="627">
        <v>2894</v>
      </c>
      <c r="AE20" s="627"/>
      <c r="AF20" s="627"/>
      <c r="AG20" s="627"/>
      <c r="AH20" s="627"/>
      <c r="AI20" s="627"/>
      <c r="AJ20" s="627"/>
      <c r="AK20" s="627"/>
      <c r="AL20" s="628">
        <v>0</v>
      </c>
      <c r="AM20" s="629"/>
      <c r="AN20" s="629"/>
      <c r="AO20" s="630"/>
      <c r="AP20" s="620" t="s">
        <v>262</v>
      </c>
      <c r="AQ20" s="621"/>
      <c r="AR20" s="621"/>
      <c r="AS20" s="621"/>
      <c r="AT20" s="621"/>
      <c r="AU20" s="621"/>
      <c r="AV20" s="621"/>
      <c r="AW20" s="621"/>
      <c r="AX20" s="621"/>
      <c r="AY20" s="621"/>
      <c r="AZ20" s="621"/>
      <c r="BA20" s="621"/>
      <c r="BB20" s="621"/>
      <c r="BC20" s="621"/>
      <c r="BD20" s="621"/>
      <c r="BE20" s="621"/>
      <c r="BF20" s="622"/>
      <c r="BG20" s="623">
        <v>109730</v>
      </c>
      <c r="BH20" s="624"/>
      <c r="BI20" s="624"/>
      <c r="BJ20" s="624"/>
      <c r="BK20" s="624"/>
      <c r="BL20" s="624"/>
      <c r="BM20" s="624"/>
      <c r="BN20" s="625"/>
      <c r="BO20" s="626">
        <v>2.9</v>
      </c>
      <c r="BP20" s="626"/>
      <c r="BQ20" s="626"/>
      <c r="BR20" s="626"/>
      <c r="BS20" s="627" t="s">
        <v>122</v>
      </c>
      <c r="BT20" s="627"/>
      <c r="BU20" s="627"/>
      <c r="BV20" s="627"/>
      <c r="BW20" s="627"/>
      <c r="BX20" s="627"/>
      <c r="BY20" s="627"/>
      <c r="BZ20" s="627"/>
      <c r="CA20" s="627"/>
      <c r="CB20" s="631"/>
      <c r="CD20" s="620" t="s">
        <v>263</v>
      </c>
      <c r="CE20" s="621"/>
      <c r="CF20" s="621"/>
      <c r="CG20" s="621"/>
      <c r="CH20" s="621"/>
      <c r="CI20" s="621"/>
      <c r="CJ20" s="621"/>
      <c r="CK20" s="621"/>
      <c r="CL20" s="621"/>
      <c r="CM20" s="621"/>
      <c r="CN20" s="621"/>
      <c r="CO20" s="621"/>
      <c r="CP20" s="621"/>
      <c r="CQ20" s="622"/>
      <c r="CR20" s="623">
        <v>26071818</v>
      </c>
      <c r="CS20" s="624"/>
      <c r="CT20" s="624"/>
      <c r="CU20" s="624"/>
      <c r="CV20" s="624"/>
      <c r="CW20" s="624"/>
      <c r="CX20" s="624"/>
      <c r="CY20" s="625"/>
      <c r="CZ20" s="626">
        <v>100</v>
      </c>
      <c r="DA20" s="626"/>
      <c r="DB20" s="626"/>
      <c r="DC20" s="626"/>
      <c r="DD20" s="632">
        <v>4389152</v>
      </c>
      <c r="DE20" s="624"/>
      <c r="DF20" s="624"/>
      <c r="DG20" s="624"/>
      <c r="DH20" s="624"/>
      <c r="DI20" s="624"/>
      <c r="DJ20" s="624"/>
      <c r="DK20" s="624"/>
      <c r="DL20" s="624"/>
      <c r="DM20" s="624"/>
      <c r="DN20" s="624"/>
      <c r="DO20" s="624"/>
      <c r="DP20" s="625"/>
      <c r="DQ20" s="632">
        <v>17137703</v>
      </c>
      <c r="DR20" s="624"/>
      <c r="DS20" s="624"/>
      <c r="DT20" s="624"/>
      <c r="DU20" s="624"/>
      <c r="DV20" s="624"/>
      <c r="DW20" s="624"/>
      <c r="DX20" s="624"/>
      <c r="DY20" s="624"/>
      <c r="DZ20" s="624"/>
      <c r="EA20" s="624"/>
      <c r="EB20" s="624"/>
      <c r="EC20" s="633"/>
    </row>
    <row r="21" spans="2:133" ht="11.25" customHeight="1" x14ac:dyDescent="0.2">
      <c r="B21" s="620" t="s">
        <v>264</v>
      </c>
      <c r="C21" s="621"/>
      <c r="D21" s="621"/>
      <c r="E21" s="621"/>
      <c r="F21" s="621"/>
      <c r="G21" s="621"/>
      <c r="H21" s="621"/>
      <c r="I21" s="621"/>
      <c r="J21" s="621"/>
      <c r="K21" s="621"/>
      <c r="L21" s="621"/>
      <c r="M21" s="621"/>
      <c r="N21" s="621"/>
      <c r="O21" s="621"/>
      <c r="P21" s="621"/>
      <c r="Q21" s="622"/>
      <c r="R21" s="623">
        <v>10653226</v>
      </c>
      <c r="S21" s="624"/>
      <c r="T21" s="624"/>
      <c r="U21" s="624"/>
      <c r="V21" s="624"/>
      <c r="W21" s="624"/>
      <c r="X21" s="624"/>
      <c r="Y21" s="625"/>
      <c r="Z21" s="626">
        <v>39.1</v>
      </c>
      <c r="AA21" s="626"/>
      <c r="AB21" s="626"/>
      <c r="AC21" s="626"/>
      <c r="AD21" s="627">
        <v>9015933</v>
      </c>
      <c r="AE21" s="627"/>
      <c r="AF21" s="627"/>
      <c r="AG21" s="627"/>
      <c r="AH21" s="627"/>
      <c r="AI21" s="627"/>
      <c r="AJ21" s="627"/>
      <c r="AK21" s="627"/>
      <c r="AL21" s="628">
        <v>64.5</v>
      </c>
      <c r="AM21" s="629"/>
      <c r="AN21" s="629"/>
      <c r="AO21" s="630"/>
      <c r="AP21" s="620" t="s">
        <v>265</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266</v>
      </c>
      <c r="C22" s="621"/>
      <c r="D22" s="621"/>
      <c r="E22" s="621"/>
      <c r="F22" s="621"/>
      <c r="G22" s="621"/>
      <c r="H22" s="621"/>
      <c r="I22" s="621"/>
      <c r="J22" s="621"/>
      <c r="K22" s="621"/>
      <c r="L22" s="621"/>
      <c r="M22" s="621"/>
      <c r="N22" s="621"/>
      <c r="O22" s="621"/>
      <c r="P22" s="621"/>
      <c r="Q22" s="622"/>
      <c r="R22" s="623">
        <v>9015933</v>
      </c>
      <c r="S22" s="624"/>
      <c r="T22" s="624"/>
      <c r="U22" s="624"/>
      <c r="V22" s="624"/>
      <c r="W22" s="624"/>
      <c r="X22" s="624"/>
      <c r="Y22" s="625"/>
      <c r="Z22" s="626">
        <v>33.1</v>
      </c>
      <c r="AA22" s="626"/>
      <c r="AB22" s="626"/>
      <c r="AC22" s="626"/>
      <c r="AD22" s="627">
        <v>9015933</v>
      </c>
      <c r="AE22" s="627"/>
      <c r="AF22" s="627"/>
      <c r="AG22" s="627"/>
      <c r="AH22" s="627"/>
      <c r="AI22" s="627"/>
      <c r="AJ22" s="627"/>
      <c r="AK22" s="627"/>
      <c r="AL22" s="628">
        <v>64.5</v>
      </c>
      <c r="AM22" s="629"/>
      <c r="AN22" s="629"/>
      <c r="AO22" s="630"/>
      <c r="AP22" s="620" t="s">
        <v>267</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269</v>
      </c>
      <c r="C23" s="621"/>
      <c r="D23" s="621"/>
      <c r="E23" s="621"/>
      <c r="F23" s="621"/>
      <c r="G23" s="621"/>
      <c r="H23" s="621"/>
      <c r="I23" s="621"/>
      <c r="J23" s="621"/>
      <c r="K23" s="621"/>
      <c r="L23" s="621"/>
      <c r="M23" s="621"/>
      <c r="N23" s="621"/>
      <c r="O23" s="621"/>
      <c r="P23" s="621"/>
      <c r="Q23" s="622"/>
      <c r="R23" s="623">
        <v>1637293</v>
      </c>
      <c r="S23" s="624"/>
      <c r="T23" s="624"/>
      <c r="U23" s="624"/>
      <c r="V23" s="624"/>
      <c r="W23" s="624"/>
      <c r="X23" s="624"/>
      <c r="Y23" s="625"/>
      <c r="Z23" s="626">
        <v>6</v>
      </c>
      <c r="AA23" s="626"/>
      <c r="AB23" s="626"/>
      <c r="AC23" s="626"/>
      <c r="AD23" s="627" t="s">
        <v>122</v>
      </c>
      <c r="AE23" s="627"/>
      <c r="AF23" s="627"/>
      <c r="AG23" s="627"/>
      <c r="AH23" s="627"/>
      <c r="AI23" s="627"/>
      <c r="AJ23" s="627"/>
      <c r="AK23" s="627"/>
      <c r="AL23" s="628" t="s">
        <v>122</v>
      </c>
      <c r="AM23" s="629"/>
      <c r="AN23" s="629"/>
      <c r="AO23" s="630"/>
      <c r="AP23" s="620" t="s">
        <v>270</v>
      </c>
      <c r="AQ23" s="639"/>
      <c r="AR23" s="639"/>
      <c r="AS23" s="639"/>
      <c r="AT23" s="639"/>
      <c r="AU23" s="639"/>
      <c r="AV23" s="639"/>
      <c r="AW23" s="639"/>
      <c r="AX23" s="639"/>
      <c r="AY23" s="639"/>
      <c r="AZ23" s="639"/>
      <c r="BA23" s="639"/>
      <c r="BB23" s="639"/>
      <c r="BC23" s="639"/>
      <c r="BD23" s="639"/>
      <c r="BE23" s="639"/>
      <c r="BF23" s="640"/>
      <c r="BG23" s="623">
        <v>109730</v>
      </c>
      <c r="BH23" s="624"/>
      <c r="BI23" s="624"/>
      <c r="BJ23" s="624"/>
      <c r="BK23" s="624"/>
      <c r="BL23" s="624"/>
      <c r="BM23" s="624"/>
      <c r="BN23" s="625"/>
      <c r="BO23" s="626">
        <v>2.9</v>
      </c>
      <c r="BP23" s="626"/>
      <c r="BQ23" s="626"/>
      <c r="BR23" s="626"/>
      <c r="BS23" s="627" t="s">
        <v>122</v>
      </c>
      <c r="BT23" s="627"/>
      <c r="BU23" s="627"/>
      <c r="BV23" s="627"/>
      <c r="BW23" s="627"/>
      <c r="BX23" s="627"/>
      <c r="BY23" s="627"/>
      <c r="BZ23" s="627"/>
      <c r="CA23" s="627"/>
      <c r="CB23" s="631"/>
      <c r="CD23" s="605" t="s">
        <v>210</v>
      </c>
      <c r="CE23" s="606"/>
      <c r="CF23" s="606"/>
      <c r="CG23" s="606"/>
      <c r="CH23" s="606"/>
      <c r="CI23" s="606"/>
      <c r="CJ23" s="606"/>
      <c r="CK23" s="606"/>
      <c r="CL23" s="606"/>
      <c r="CM23" s="606"/>
      <c r="CN23" s="606"/>
      <c r="CO23" s="606"/>
      <c r="CP23" s="606"/>
      <c r="CQ23" s="607"/>
      <c r="CR23" s="605" t="s">
        <v>271</v>
      </c>
      <c r="CS23" s="606"/>
      <c r="CT23" s="606"/>
      <c r="CU23" s="606"/>
      <c r="CV23" s="606"/>
      <c r="CW23" s="606"/>
      <c r="CX23" s="606"/>
      <c r="CY23" s="607"/>
      <c r="CZ23" s="605" t="s">
        <v>272</v>
      </c>
      <c r="DA23" s="606"/>
      <c r="DB23" s="606"/>
      <c r="DC23" s="607"/>
      <c r="DD23" s="605" t="s">
        <v>273</v>
      </c>
      <c r="DE23" s="606"/>
      <c r="DF23" s="606"/>
      <c r="DG23" s="606"/>
      <c r="DH23" s="606"/>
      <c r="DI23" s="606"/>
      <c r="DJ23" s="606"/>
      <c r="DK23" s="607"/>
      <c r="DL23" s="650" t="s">
        <v>274</v>
      </c>
      <c r="DM23" s="651"/>
      <c r="DN23" s="651"/>
      <c r="DO23" s="651"/>
      <c r="DP23" s="651"/>
      <c r="DQ23" s="651"/>
      <c r="DR23" s="651"/>
      <c r="DS23" s="651"/>
      <c r="DT23" s="651"/>
      <c r="DU23" s="651"/>
      <c r="DV23" s="652"/>
      <c r="DW23" s="605" t="s">
        <v>275</v>
      </c>
      <c r="DX23" s="606"/>
      <c r="DY23" s="606"/>
      <c r="DZ23" s="606"/>
      <c r="EA23" s="606"/>
      <c r="EB23" s="606"/>
      <c r="EC23" s="607"/>
    </row>
    <row r="24" spans="2:133" ht="11.25" customHeight="1" x14ac:dyDescent="0.2">
      <c r="B24" s="620" t="s">
        <v>276</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277</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278</v>
      </c>
      <c r="CE24" s="610"/>
      <c r="CF24" s="610"/>
      <c r="CG24" s="610"/>
      <c r="CH24" s="610"/>
      <c r="CI24" s="610"/>
      <c r="CJ24" s="610"/>
      <c r="CK24" s="610"/>
      <c r="CL24" s="610"/>
      <c r="CM24" s="610"/>
      <c r="CN24" s="610"/>
      <c r="CO24" s="610"/>
      <c r="CP24" s="610"/>
      <c r="CQ24" s="611"/>
      <c r="CR24" s="612">
        <v>11152662</v>
      </c>
      <c r="CS24" s="613"/>
      <c r="CT24" s="613"/>
      <c r="CU24" s="613"/>
      <c r="CV24" s="613"/>
      <c r="CW24" s="613"/>
      <c r="CX24" s="613"/>
      <c r="CY24" s="614"/>
      <c r="CZ24" s="617">
        <v>42.8</v>
      </c>
      <c r="DA24" s="618"/>
      <c r="DB24" s="618"/>
      <c r="DC24" s="634"/>
      <c r="DD24" s="655">
        <v>8975800</v>
      </c>
      <c r="DE24" s="613"/>
      <c r="DF24" s="613"/>
      <c r="DG24" s="613"/>
      <c r="DH24" s="613"/>
      <c r="DI24" s="613"/>
      <c r="DJ24" s="613"/>
      <c r="DK24" s="614"/>
      <c r="DL24" s="655">
        <v>8344366</v>
      </c>
      <c r="DM24" s="613"/>
      <c r="DN24" s="613"/>
      <c r="DO24" s="613"/>
      <c r="DP24" s="613"/>
      <c r="DQ24" s="613"/>
      <c r="DR24" s="613"/>
      <c r="DS24" s="613"/>
      <c r="DT24" s="613"/>
      <c r="DU24" s="613"/>
      <c r="DV24" s="614"/>
      <c r="DW24" s="617">
        <v>59.4</v>
      </c>
      <c r="DX24" s="618"/>
      <c r="DY24" s="618"/>
      <c r="DZ24" s="618"/>
      <c r="EA24" s="618"/>
      <c r="EB24" s="618"/>
      <c r="EC24" s="619"/>
    </row>
    <row r="25" spans="2:133" ht="11.25" customHeight="1" x14ac:dyDescent="0.2">
      <c r="B25" s="620" t="s">
        <v>279</v>
      </c>
      <c r="C25" s="621"/>
      <c r="D25" s="621"/>
      <c r="E25" s="621"/>
      <c r="F25" s="621"/>
      <c r="G25" s="621"/>
      <c r="H25" s="621"/>
      <c r="I25" s="621"/>
      <c r="J25" s="621"/>
      <c r="K25" s="621"/>
      <c r="L25" s="621"/>
      <c r="M25" s="621"/>
      <c r="N25" s="621"/>
      <c r="O25" s="621"/>
      <c r="P25" s="621"/>
      <c r="Q25" s="622"/>
      <c r="R25" s="623">
        <v>15700170</v>
      </c>
      <c r="S25" s="624"/>
      <c r="T25" s="624"/>
      <c r="U25" s="624"/>
      <c r="V25" s="624"/>
      <c r="W25" s="624"/>
      <c r="X25" s="624"/>
      <c r="Y25" s="625"/>
      <c r="Z25" s="626">
        <v>57.6</v>
      </c>
      <c r="AA25" s="626"/>
      <c r="AB25" s="626"/>
      <c r="AC25" s="626"/>
      <c r="AD25" s="627">
        <v>13953147</v>
      </c>
      <c r="AE25" s="627"/>
      <c r="AF25" s="627"/>
      <c r="AG25" s="627"/>
      <c r="AH25" s="627"/>
      <c r="AI25" s="627"/>
      <c r="AJ25" s="627"/>
      <c r="AK25" s="627"/>
      <c r="AL25" s="628">
        <v>99.9</v>
      </c>
      <c r="AM25" s="629"/>
      <c r="AN25" s="629"/>
      <c r="AO25" s="630"/>
      <c r="AP25" s="620" t="s">
        <v>280</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281</v>
      </c>
      <c r="CE25" s="621"/>
      <c r="CF25" s="621"/>
      <c r="CG25" s="621"/>
      <c r="CH25" s="621"/>
      <c r="CI25" s="621"/>
      <c r="CJ25" s="621"/>
      <c r="CK25" s="621"/>
      <c r="CL25" s="621"/>
      <c r="CM25" s="621"/>
      <c r="CN25" s="621"/>
      <c r="CO25" s="621"/>
      <c r="CP25" s="621"/>
      <c r="CQ25" s="622"/>
      <c r="CR25" s="623">
        <v>4525419</v>
      </c>
      <c r="CS25" s="656"/>
      <c r="CT25" s="656"/>
      <c r="CU25" s="656"/>
      <c r="CV25" s="656"/>
      <c r="CW25" s="656"/>
      <c r="CX25" s="656"/>
      <c r="CY25" s="657"/>
      <c r="CZ25" s="628">
        <v>17.399999999999999</v>
      </c>
      <c r="DA25" s="653"/>
      <c r="DB25" s="653"/>
      <c r="DC25" s="658"/>
      <c r="DD25" s="632">
        <v>4151230</v>
      </c>
      <c r="DE25" s="656"/>
      <c r="DF25" s="656"/>
      <c r="DG25" s="656"/>
      <c r="DH25" s="656"/>
      <c r="DI25" s="656"/>
      <c r="DJ25" s="656"/>
      <c r="DK25" s="657"/>
      <c r="DL25" s="632">
        <v>3934287</v>
      </c>
      <c r="DM25" s="656"/>
      <c r="DN25" s="656"/>
      <c r="DO25" s="656"/>
      <c r="DP25" s="656"/>
      <c r="DQ25" s="656"/>
      <c r="DR25" s="656"/>
      <c r="DS25" s="656"/>
      <c r="DT25" s="656"/>
      <c r="DU25" s="656"/>
      <c r="DV25" s="657"/>
      <c r="DW25" s="628">
        <v>28</v>
      </c>
      <c r="DX25" s="653"/>
      <c r="DY25" s="653"/>
      <c r="DZ25" s="653"/>
      <c r="EA25" s="653"/>
      <c r="EB25" s="653"/>
      <c r="EC25" s="654"/>
    </row>
    <row r="26" spans="2:133" ht="11.25" customHeight="1" x14ac:dyDescent="0.2">
      <c r="B26" s="620" t="s">
        <v>282</v>
      </c>
      <c r="C26" s="621"/>
      <c r="D26" s="621"/>
      <c r="E26" s="621"/>
      <c r="F26" s="621"/>
      <c r="G26" s="621"/>
      <c r="H26" s="621"/>
      <c r="I26" s="621"/>
      <c r="J26" s="621"/>
      <c r="K26" s="621"/>
      <c r="L26" s="621"/>
      <c r="M26" s="621"/>
      <c r="N26" s="621"/>
      <c r="O26" s="621"/>
      <c r="P26" s="621"/>
      <c r="Q26" s="622"/>
      <c r="R26" s="623">
        <v>2577</v>
      </c>
      <c r="S26" s="624"/>
      <c r="T26" s="624"/>
      <c r="U26" s="624"/>
      <c r="V26" s="624"/>
      <c r="W26" s="624"/>
      <c r="X26" s="624"/>
      <c r="Y26" s="625"/>
      <c r="Z26" s="626">
        <v>0</v>
      </c>
      <c r="AA26" s="626"/>
      <c r="AB26" s="626"/>
      <c r="AC26" s="626"/>
      <c r="AD26" s="627">
        <v>2577</v>
      </c>
      <c r="AE26" s="627"/>
      <c r="AF26" s="627"/>
      <c r="AG26" s="627"/>
      <c r="AH26" s="627"/>
      <c r="AI26" s="627"/>
      <c r="AJ26" s="627"/>
      <c r="AK26" s="627"/>
      <c r="AL26" s="628">
        <v>0</v>
      </c>
      <c r="AM26" s="629"/>
      <c r="AN26" s="629"/>
      <c r="AO26" s="630"/>
      <c r="AP26" s="620" t="s">
        <v>283</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284</v>
      </c>
      <c r="CE26" s="621"/>
      <c r="CF26" s="621"/>
      <c r="CG26" s="621"/>
      <c r="CH26" s="621"/>
      <c r="CI26" s="621"/>
      <c r="CJ26" s="621"/>
      <c r="CK26" s="621"/>
      <c r="CL26" s="621"/>
      <c r="CM26" s="621"/>
      <c r="CN26" s="621"/>
      <c r="CO26" s="621"/>
      <c r="CP26" s="621"/>
      <c r="CQ26" s="622"/>
      <c r="CR26" s="623">
        <v>2551908</v>
      </c>
      <c r="CS26" s="624"/>
      <c r="CT26" s="624"/>
      <c r="CU26" s="624"/>
      <c r="CV26" s="624"/>
      <c r="CW26" s="624"/>
      <c r="CX26" s="624"/>
      <c r="CY26" s="625"/>
      <c r="CZ26" s="628">
        <v>9.8000000000000007</v>
      </c>
      <c r="DA26" s="653"/>
      <c r="DB26" s="653"/>
      <c r="DC26" s="658"/>
      <c r="DD26" s="632">
        <v>2358084</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2">
      <c r="B27" s="620" t="s">
        <v>285</v>
      </c>
      <c r="C27" s="621"/>
      <c r="D27" s="621"/>
      <c r="E27" s="621"/>
      <c r="F27" s="621"/>
      <c r="G27" s="621"/>
      <c r="H27" s="621"/>
      <c r="I27" s="621"/>
      <c r="J27" s="621"/>
      <c r="K27" s="621"/>
      <c r="L27" s="621"/>
      <c r="M27" s="621"/>
      <c r="N27" s="621"/>
      <c r="O27" s="621"/>
      <c r="P27" s="621"/>
      <c r="Q27" s="622"/>
      <c r="R27" s="623">
        <v>106413</v>
      </c>
      <c r="S27" s="624"/>
      <c r="T27" s="624"/>
      <c r="U27" s="624"/>
      <c r="V27" s="624"/>
      <c r="W27" s="624"/>
      <c r="X27" s="624"/>
      <c r="Y27" s="625"/>
      <c r="Z27" s="626">
        <v>0.4</v>
      </c>
      <c r="AA27" s="626"/>
      <c r="AB27" s="626"/>
      <c r="AC27" s="626"/>
      <c r="AD27" s="627" t="s">
        <v>122</v>
      </c>
      <c r="AE27" s="627"/>
      <c r="AF27" s="627"/>
      <c r="AG27" s="627"/>
      <c r="AH27" s="627"/>
      <c r="AI27" s="627"/>
      <c r="AJ27" s="627"/>
      <c r="AK27" s="627"/>
      <c r="AL27" s="628" t="s">
        <v>122</v>
      </c>
      <c r="AM27" s="629"/>
      <c r="AN27" s="629"/>
      <c r="AO27" s="630"/>
      <c r="AP27" s="620" t="s">
        <v>286</v>
      </c>
      <c r="AQ27" s="621"/>
      <c r="AR27" s="621"/>
      <c r="AS27" s="621"/>
      <c r="AT27" s="621"/>
      <c r="AU27" s="621"/>
      <c r="AV27" s="621"/>
      <c r="AW27" s="621"/>
      <c r="AX27" s="621"/>
      <c r="AY27" s="621"/>
      <c r="AZ27" s="621"/>
      <c r="BA27" s="621"/>
      <c r="BB27" s="621"/>
      <c r="BC27" s="621"/>
      <c r="BD27" s="621"/>
      <c r="BE27" s="621"/>
      <c r="BF27" s="622"/>
      <c r="BG27" s="623">
        <v>3797020</v>
      </c>
      <c r="BH27" s="624"/>
      <c r="BI27" s="624"/>
      <c r="BJ27" s="624"/>
      <c r="BK27" s="624"/>
      <c r="BL27" s="624"/>
      <c r="BM27" s="624"/>
      <c r="BN27" s="625"/>
      <c r="BO27" s="626">
        <v>100</v>
      </c>
      <c r="BP27" s="626"/>
      <c r="BQ27" s="626"/>
      <c r="BR27" s="626"/>
      <c r="BS27" s="627">
        <v>34670</v>
      </c>
      <c r="BT27" s="627"/>
      <c r="BU27" s="627"/>
      <c r="BV27" s="627"/>
      <c r="BW27" s="627"/>
      <c r="BX27" s="627"/>
      <c r="BY27" s="627"/>
      <c r="BZ27" s="627"/>
      <c r="CA27" s="627"/>
      <c r="CB27" s="631"/>
      <c r="CD27" s="620" t="s">
        <v>287</v>
      </c>
      <c r="CE27" s="621"/>
      <c r="CF27" s="621"/>
      <c r="CG27" s="621"/>
      <c r="CH27" s="621"/>
      <c r="CI27" s="621"/>
      <c r="CJ27" s="621"/>
      <c r="CK27" s="621"/>
      <c r="CL27" s="621"/>
      <c r="CM27" s="621"/>
      <c r="CN27" s="621"/>
      <c r="CO27" s="621"/>
      <c r="CP27" s="621"/>
      <c r="CQ27" s="622"/>
      <c r="CR27" s="623">
        <v>2756270</v>
      </c>
      <c r="CS27" s="656"/>
      <c r="CT27" s="656"/>
      <c r="CU27" s="656"/>
      <c r="CV27" s="656"/>
      <c r="CW27" s="656"/>
      <c r="CX27" s="656"/>
      <c r="CY27" s="657"/>
      <c r="CZ27" s="628">
        <v>10.6</v>
      </c>
      <c r="DA27" s="653"/>
      <c r="DB27" s="653"/>
      <c r="DC27" s="658"/>
      <c r="DD27" s="632">
        <v>1085723</v>
      </c>
      <c r="DE27" s="656"/>
      <c r="DF27" s="656"/>
      <c r="DG27" s="656"/>
      <c r="DH27" s="656"/>
      <c r="DI27" s="656"/>
      <c r="DJ27" s="656"/>
      <c r="DK27" s="657"/>
      <c r="DL27" s="632">
        <v>671232</v>
      </c>
      <c r="DM27" s="656"/>
      <c r="DN27" s="656"/>
      <c r="DO27" s="656"/>
      <c r="DP27" s="656"/>
      <c r="DQ27" s="656"/>
      <c r="DR27" s="656"/>
      <c r="DS27" s="656"/>
      <c r="DT27" s="656"/>
      <c r="DU27" s="656"/>
      <c r="DV27" s="657"/>
      <c r="DW27" s="628">
        <v>4.8</v>
      </c>
      <c r="DX27" s="653"/>
      <c r="DY27" s="653"/>
      <c r="DZ27" s="653"/>
      <c r="EA27" s="653"/>
      <c r="EB27" s="653"/>
      <c r="EC27" s="654"/>
    </row>
    <row r="28" spans="2:133" ht="11.25" customHeight="1" x14ac:dyDescent="0.2">
      <c r="B28" s="620" t="s">
        <v>288</v>
      </c>
      <c r="C28" s="621"/>
      <c r="D28" s="621"/>
      <c r="E28" s="621"/>
      <c r="F28" s="621"/>
      <c r="G28" s="621"/>
      <c r="H28" s="621"/>
      <c r="I28" s="621"/>
      <c r="J28" s="621"/>
      <c r="K28" s="621"/>
      <c r="L28" s="621"/>
      <c r="M28" s="621"/>
      <c r="N28" s="621"/>
      <c r="O28" s="621"/>
      <c r="P28" s="621"/>
      <c r="Q28" s="622"/>
      <c r="R28" s="623">
        <v>330281</v>
      </c>
      <c r="S28" s="624"/>
      <c r="T28" s="624"/>
      <c r="U28" s="624"/>
      <c r="V28" s="624"/>
      <c r="W28" s="624"/>
      <c r="X28" s="624"/>
      <c r="Y28" s="625"/>
      <c r="Z28" s="626">
        <v>1.2</v>
      </c>
      <c r="AA28" s="626"/>
      <c r="AB28" s="626"/>
      <c r="AC28" s="626"/>
      <c r="AD28" s="627">
        <v>11831</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289</v>
      </c>
      <c r="CE28" s="621"/>
      <c r="CF28" s="621"/>
      <c r="CG28" s="621"/>
      <c r="CH28" s="621"/>
      <c r="CI28" s="621"/>
      <c r="CJ28" s="621"/>
      <c r="CK28" s="621"/>
      <c r="CL28" s="621"/>
      <c r="CM28" s="621"/>
      <c r="CN28" s="621"/>
      <c r="CO28" s="621"/>
      <c r="CP28" s="621"/>
      <c r="CQ28" s="622"/>
      <c r="CR28" s="623">
        <v>3870973</v>
      </c>
      <c r="CS28" s="624"/>
      <c r="CT28" s="624"/>
      <c r="CU28" s="624"/>
      <c r="CV28" s="624"/>
      <c r="CW28" s="624"/>
      <c r="CX28" s="624"/>
      <c r="CY28" s="625"/>
      <c r="CZ28" s="628">
        <v>14.8</v>
      </c>
      <c r="DA28" s="653"/>
      <c r="DB28" s="653"/>
      <c r="DC28" s="658"/>
      <c r="DD28" s="632">
        <v>3738847</v>
      </c>
      <c r="DE28" s="624"/>
      <c r="DF28" s="624"/>
      <c r="DG28" s="624"/>
      <c r="DH28" s="624"/>
      <c r="DI28" s="624"/>
      <c r="DJ28" s="624"/>
      <c r="DK28" s="625"/>
      <c r="DL28" s="632">
        <v>3738847</v>
      </c>
      <c r="DM28" s="624"/>
      <c r="DN28" s="624"/>
      <c r="DO28" s="624"/>
      <c r="DP28" s="624"/>
      <c r="DQ28" s="624"/>
      <c r="DR28" s="624"/>
      <c r="DS28" s="624"/>
      <c r="DT28" s="624"/>
      <c r="DU28" s="624"/>
      <c r="DV28" s="625"/>
      <c r="DW28" s="628">
        <v>26.6</v>
      </c>
      <c r="DX28" s="653"/>
      <c r="DY28" s="653"/>
      <c r="DZ28" s="653"/>
      <c r="EA28" s="653"/>
      <c r="EB28" s="653"/>
      <c r="EC28" s="654"/>
    </row>
    <row r="29" spans="2:133" ht="11.25" customHeight="1" x14ac:dyDescent="0.2">
      <c r="B29" s="620" t="s">
        <v>290</v>
      </c>
      <c r="C29" s="621"/>
      <c r="D29" s="621"/>
      <c r="E29" s="621"/>
      <c r="F29" s="621"/>
      <c r="G29" s="621"/>
      <c r="H29" s="621"/>
      <c r="I29" s="621"/>
      <c r="J29" s="621"/>
      <c r="K29" s="621"/>
      <c r="L29" s="621"/>
      <c r="M29" s="621"/>
      <c r="N29" s="621"/>
      <c r="O29" s="621"/>
      <c r="P29" s="621"/>
      <c r="Q29" s="622"/>
      <c r="R29" s="623">
        <v>64753</v>
      </c>
      <c r="S29" s="624"/>
      <c r="T29" s="624"/>
      <c r="U29" s="624"/>
      <c r="V29" s="624"/>
      <c r="W29" s="624"/>
      <c r="X29" s="624"/>
      <c r="Y29" s="625"/>
      <c r="Z29" s="626">
        <v>0.2</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291</v>
      </c>
      <c r="CE29" s="662"/>
      <c r="CF29" s="620" t="s">
        <v>66</v>
      </c>
      <c r="CG29" s="621"/>
      <c r="CH29" s="621"/>
      <c r="CI29" s="621"/>
      <c r="CJ29" s="621"/>
      <c r="CK29" s="621"/>
      <c r="CL29" s="621"/>
      <c r="CM29" s="621"/>
      <c r="CN29" s="621"/>
      <c r="CO29" s="621"/>
      <c r="CP29" s="621"/>
      <c r="CQ29" s="622"/>
      <c r="CR29" s="623">
        <v>3870827</v>
      </c>
      <c r="CS29" s="656"/>
      <c r="CT29" s="656"/>
      <c r="CU29" s="656"/>
      <c r="CV29" s="656"/>
      <c r="CW29" s="656"/>
      <c r="CX29" s="656"/>
      <c r="CY29" s="657"/>
      <c r="CZ29" s="628">
        <v>14.8</v>
      </c>
      <c r="DA29" s="653"/>
      <c r="DB29" s="653"/>
      <c r="DC29" s="658"/>
      <c r="DD29" s="632">
        <v>3738701</v>
      </c>
      <c r="DE29" s="656"/>
      <c r="DF29" s="656"/>
      <c r="DG29" s="656"/>
      <c r="DH29" s="656"/>
      <c r="DI29" s="656"/>
      <c r="DJ29" s="656"/>
      <c r="DK29" s="657"/>
      <c r="DL29" s="632">
        <v>3738701</v>
      </c>
      <c r="DM29" s="656"/>
      <c r="DN29" s="656"/>
      <c r="DO29" s="656"/>
      <c r="DP29" s="656"/>
      <c r="DQ29" s="656"/>
      <c r="DR29" s="656"/>
      <c r="DS29" s="656"/>
      <c r="DT29" s="656"/>
      <c r="DU29" s="656"/>
      <c r="DV29" s="657"/>
      <c r="DW29" s="628">
        <v>26.6</v>
      </c>
      <c r="DX29" s="653"/>
      <c r="DY29" s="653"/>
      <c r="DZ29" s="653"/>
      <c r="EA29" s="653"/>
      <c r="EB29" s="653"/>
      <c r="EC29" s="654"/>
    </row>
    <row r="30" spans="2:133" ht="11.25" customHeight="1" x14ac:dyDescent="0.2">
      <c r="B30" s="620" t="s">
        <v>292</v>
      </c>
      <c r="C30" s="621"/>
      <c r="D30" s="621"/>
      <c r="E30" s="621"/>
      <c r="F30" s="621"/>
      <c r="G30" s="621"/>
      <c r="H30" s="621"/>
      <c r="I30" s="621"/>
      <c r="J30" s="621"/>
      <c r="K30" s="621"/>
      <c r="L30" s="621"/>
      <c r="M30" s="621"/>
      <c r="N30" s="621"/>
      <c r="O30" s="621"/>
      <c r="P30" s="621"/>
      <c r="Q30" s="622"/>
      <c r="R30" s="623">
        <v>3306140</v>
      </c>
      <c r="S30" s="624"/>
      <c r="T30" s="624"/>
      <c r="U30" s="624"/>
      <c r="V30" s="624"/>
      <c r="W30" s="624"/>
      <c r="X30" s="624"/>
      <c r="Y30" s="625"/>
      <c r="Z30" s="626">
        <v>12.1</v>
      </c>
      <c r="AA30" s="626"/>
      <c r="AB30" s="626"/>
      <c r="AC30" s="626"/>
      <c r="AD30" s="627" t="s">
        <v>122</v>
      </c>
      <c r="AE30" s="627"/>
      <c r="AF30" s="627"/>
      <c r="AG30" s="627"/>
      <c r="AH30" s="627"/>
      <c r="AI30" s="627"/>
      <c r="AJ30" s="627"/>
      <c r="AK30" s="627"/>
      <c r="AL30" s="628" t="s">
        <v>122</v>
      </c>
      <c r="AM30" s="629"/>
      <c r="AN30" s="629"/>
      <c r="AO30" s="630"/>
      <c r="AP30" s="605" t="s">
        <v>210</v>
      </c>
      <c r="AQ30" s="606"/>
      <c r="AR30" s="606"/>
      <c r="AS30" s="606"/>
      <c r="AT30" s="606"/>
      <c r="AU30" s="606"/>
      <c r="AV30" s="606"/>
      <c r="AW30" s="606"/>
      <c r="AX30" s="606"/>
      <c r="AY30" s="606"/>
      <c r="AZ30" s="606"/>
      <c r="BA30" s="606"/>
      <c r="BB30" s="606"/>
      <c r="BC30" s="606"/>
      <c r="BD30" s="606"/>
      <c r="BE30" s="606"/>
      <c r="BF30" s="607"/>
      <c r="BG30" s="605" t="s">
        <v>293</v>
      </c>
      <c r="BH30" s="659"/>
      <c r="BI30" s="659"/>
      <c r="BJ30" s="659"/>
      <c r="BK30" s="659"/>
      <c r="BL30" s="659"/>
      <c r="BM30" s="659"/>
      <c r="BN30" s="659"/>
      <c r="BO30" s="659"/>
      <c r="BP30" s="659"/>
      <c r="BQ30" s="660"/>
      <c r="BR30" s="605" t="s">
        <v>294</v>
      </c>
      <c r="BS30" s="659"/>
      <c r="BT30" s="659"/>
      <c r="BU30" s="659"/>
      <c r="BV30" s="659"/>
      <c r="BW30" s="659"/>
      <c r="BX30" s="659"/>
      <c r="BY30" s="659"/>
      <c r="BZ30" s="659"/>
      <c r="CA30" s="659"/>
      <c r="CB30" s="660"/>
      <c r="CD30" s="663"/>
      <c r="CE30" s="664"/>
      <c r="CF30" s="620" t="s">
        <v>295</v>
      </c>
      <c r="CG30" s="621"/>
      <c r="CH30" s="621"/>
      <c r="CI30" s="621"/>
      <c r="CJ30" s="621"/>
      <c r="CK30" s="621"/>
      <c r="CL30" s="621"/>
      <c r="CM30" s="621"/>
      <c r="CN30" s="621"/>
      <c r="CO30" s="621"/>
      <c r="CP30" s="621"/>
      <c r="CQ30" s="622"/>
      <c r="CR30" s="623">
        <v>3775666</v>
      </c>
      <c r="CS30" s="624"/>
      <c r="CT30" s="624"/>
      <c r="CU30" s="624"/>
      <c r="CV30" s="624"/>
      <c r="CW30" s="624"/>
      <c r="CX30" s="624"/>
      <c r="CY30" s="625"/>
      <c r="CZ30" s="628">
        <v>14.5</v>
      </c>
      <c r="DA30" s="653"/>
      <c r="DB30" s="653"/>
      <c r="DC30" s="658"/>
      <c r="DD30" s="632">
        <v>3646522</v>
      </c>
      <c r="DE30" s="624"/>
      <c r="DF30" s="624"/>
      <c r="DG30" s="624"/>
      <c r="DH30" s="624"/>
      <c r="DI30" s="624"/>
      <c r="DJ30" s="624"/>
      <c r="DK30" s="625"/>
      <c r="DL30" s="632">
        <v>3646522</v>
      </c>
      <c r="DM30" s="624"/>
      <c r="DN30" s="624"/>
      <c r="DO30" s="624"/>
      <c r="DP30" s="624"/>
      <c r="DQ30" s="624"/>
      <c r="DR30" s="624"/>
      <c r="DS30" s="624"/>
      <c r="DT30" s="624"/>
      <c r="DU30" s="624"/>
      <c r="DV30" s="625"/>
      <c r="DW30" s="628">
        <v>26</v>
      </c>
      <c r="DX30" s="653"/>
      <c r="DY30" s="653"/>
      <c r="DZ30" s="653"/>
      <c r="EA30" s="653"/>
      <c r="EB30" s="653"/>
      <c r="EC30" s="654"/>
    </row>
    <row r="31" spans="2:133" ht="11.25" customHeight="1" x14ac:dyDescent="0.2">
      <c r="B31" s="636" t="s">
        <v>296</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297</v>
      </c>
      <c r="AQ31" s="672"/>
      <c r="AR31" s="672"/>
      <c r="AS31" s="672"/>
      <c r="AT31" s="677" t="s">
        <v>298</v>
      </c>
      <c r="AU31" s="218"/>
      <c r="AV31" s="218"/>
      <c r="AW31" s="218"/>
      <c r="AX31" s="609" t="s">
        <v>176</v>
      </c>
      <c r="AY31" s="610"/>
      <c r="AZ31" s="610"/>
      <c r="BA31" s="610"/>
      <c r="BB31" s="610"/>
      <c r="BC31" s="610"/>
      <c r="BD31" s="610"/>
      <c r="BE31" s="610"/>
      <c r="BF31" s="611"/>
      <c r="BG31" s="670">
        <v>99.1</v>
      </c>
      <c r="BH31" s="667"/>
      <c r="BI31" s="667"/>
      <c r="BJ31" s="667"/>
      <c r="BK31" s="667"/>
      <c r="BL31" s="667"/>
      <c r="BM31" s="618">
        <v>96.7</v>
      </c>
      <c r="BN31" s="667"/>
      <c r="BO31" s="667"/>
      <c r="BP31" s="667"/>
      <c r="BQ31" s="668"/>
      <c r="BR31" s="670">
        <v>99.1</v>
      </c>
      <c r="BS31" s="667"/>
      <c r="BT31" s="667"/>
      <c r="BU31" s="667"/>
      <c r="BV31" s="667"/>
      <c r="BW31" s="667"/>
      <c r="BX31" s="618">
        <v>96.6</v>
      </c>
      <c r="BY31" s="667"/>
      <c r="BZ31" s="667"/>
      <c r="CA31" s="667"/>
      <c r="CB31" s="668"/>
      <c r="CD31" s="663"/>
      <c r="CE31" s="664"/>
      <c r="CF31" s="620" t="s">
        <v>299</v>
      </c>
      <c r="CG31" s="621"/>
      <c r="CH31" s="621"/>
      <c r="CI31" s="621"/>
      <c r="CJ31" s="621"/>
      <c r="CK31" s="621"/>
      <c r="CL31" s="621"/>
      <c r="CM31" s="621"/>
      <c r="CN31" s="621"/>
      <c r="CO31" s="621"/>
      <c r="CP31" s="621"/>
      <c r="CQ31" s="622"/>
      <c r="CR31" s="623">
        <v>95161</v>
      </c>
      <c r="CS31" s="656"/>
      <c r="CT31" s="656"/>
      <c r="CU31" s="656"/>
      <c r="CV31" s="656"/>
      <c r="CW31" s="656"/>
      <c r="CX31" s="656"/>
      <c r="CY31" s="657"/>
      <c r="CZ31" s="628">
        <v>0.4</v>
      </c>
      <c r="DA31" s="653"/>
      <c r="DB31" s="653"/>
      <c r="DC31" s="658"/>
      <c r="DD31" s="632">
        <v>92179</v>
      </c>
      <c r="DE31" s="656"/>
      <c r="DF31" s="656"/>
      <c r="DG31" s="656"/>
      <c r="DH31" s="656"/>
      <c r="DI31" s="656"/>
      <c r="DJ31" s="656"/>
      <c r="DK31" s="657"/>
      <c r="DL31" s="632">
        <v>92179</v>
      </c>
      <c r="DM31" s="656"/>
      <c r="DN31" s="656"/>
      <c r="DO31" s="656"/>
      <c r="DP31" s="656"/>
      <c r="DQ31" s="656"/>
      <c r="DR31" s="656"/>
      <c r="DS31" s="656"/>
      <c r="DT31" s="656"/>
      <c r="DU31" s="656"/>
      <c r="DV31" s="657"/>
      <c r="DW31" s="628">
        <v>0.7</v>
      </c>
      <c r="DX31" s="653"/>
      <c r="DY31" s="653"/>
      <c r="DZ31" s="653"/>
      <c r="EA31" s="653"/>
      <c r="EB31" s="653"/>
      <c r="EC31" s="654"/>
    </row>
    <row r="32" spans="2:133" ht="11.25" customHeight="1" x14ac:dyDescent="0.2">
      <c r="B32" s="620" t="s">
        <v>300</v>
      </c>
      <c r="C32" s="621"/>
      <c r="D32" s="621"/>
      <c r="E32" s="621"/>
      <c r="F32" s="621"/>
      <c r="G32" s="621"/>
      <c r="H32" s="621"/>
      <c r="I32" s="621"/>
      <c r="J32" s="621"/>
      <c r="K32" s="621"/>
      <c r="L32" s="621"/>
      <c r="M32" s="621"/>
      <c r="N32" s="621"/>
      <c r="O32" s="621"/>
      <c r="P32" s="621"/>
      <c r="Q32" s="622"/>
      <c r="R32" s="623">
        <v>1216115</v>
      </c>
      <c r="S32" s="624"/>
      <c r="T32" s="624"/>
      <c r="U32" s="624"/>
      <c r="V32" s="624"/>
      <c r="W32" s="624"/>
      <c r="X32" s="624"/>
      <c r="Y32" s="625"/>
      <c r="Z32" s="626">
        <v>4.5</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301</v>
      </c>
      <c r="AX32" s="620" t="s">
        <v>302</v>
      </c>
      <c r="AY32" s="621"/>
      <c r="AZ32" s="621"/>
      <c r="BA32" s="621"/>
      <c r="BB32" s="621"/>
      <c r="BC32" s="621"/>
      <c r="BD32" s="621"/>
      <c r="BE32" s="621"/>
      <c r="BF32" s="622"/>
      <c r="BG32" s="680">
        <v>99</v>
      </c>
      <c r="BH32" s="656"/>
      <c r="BI32" s="656"/>
      <c r="BJ32" s="656"/>
      <c r="BK32" s="656"/>
      <c r="BL32" s="656"/>
      <c r="BM32" s="629">
        <v>97.3</v>
      </c>
      <c r="BN32" s="656"/>
      <c r="BO32" s="656"/>
      <c r="BP32" s="656"/>
      <c r="BQ32" s="669"/>
      <c r="BR32" s="680">
        <v>99</v>
      </c>
      <c r="BS32" s="656"/>
      <c r="BT32" s="656"/>
      <c r="BU32" s="656"/>
      <c r="BV32" s="656"/>
      <c r="BW32" s="656"/>
      <c r="BX32" s="629">
        <v>97.3</v>
      </c>
      <c r="BY32" s="656"/>
      <c r="BZ32" s="656"/>
      <c r="CA32" s="656"/>
      <c r="CB32" s="669"/>
      <c r="CD32" s="665"/>
      <c r="CE32" s="666"/>
      <c r="CF32" s="620" t="s">
        <v>303</v>
      </c>
      <c r="CG32" s="621"/>
      <c r="CH32" s="621"/>
      <c r="CI32" s="621"/>
      <c r="CJ32" s="621"/>
      <c r="CK32" s="621"/>
      <c r="CL32" s="621"/>
      <c r="CM32" s="621"/>
      <c r="CN32" s="621"/>
      <c r="CO32" s="621"/>
      <c r="CP32" s="621"/>
      <c r="CQ32" s="622"/>
      <c r="CR32" s="623">
        <v>146</v>
      </c>
      <c r="CS32" s="624"/>
      <c r="CT32" s="624"/>
      <c r="CU32" s="624"/>
      <c r="CV32" s="624"/>
      <c r="CW32" s="624"/>
      <c r="CX32" s="624"/>
      <c r="CY32" s="625"/>
      <c r="CZ32" s="628">
        <v>0</v>
      </c>
      <c r="DA32" s="653"/>
      <c r="DB32" s="653"/>
      <c r="DC32" s="658"/>
      <c r="DD32" s="632">
        <v>146</v>
      </c>
      <c r="DE32" s="624"/>
      <c r="DF32" s="624"/>
      <c r="DG32" s="624"/>
      <c r="DH32" s="624"/>
      <c r="DI32" s="624"/>
      <c r="DJ32" s="624"/>
      <c r="DK32" s="625"/>
      <c r="DL32" s="632">
        <v>146</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2">
      <c r="B33" s="620" t="s">
        <v>304</v>
      </c>
      <c r="C33" s="621"/>
      <c r="D33" s="621"/>
      <c r="E33" s="621"/>
      <c r="F33" s="621"/>
      <c r="G33" s="621"/>
      <c r="H33" s="621"/>
      <c r="I33" s="621"/>
      <c r="J33" s="621"/>
      <c r="K33" s="621"/>
      <c r="L33" s="621"/>
      <c r="M33" s="621"/>
      <c r="N33" s="621"/>
      <c r="O33" s="621"/>
      <c r="P33" s="621"/>
      <c r="Q33" s="622"/>
      <c r="R33" s="623">
        <v>75851</v>
      </c>
      <c r="S33" s="624"/>
      <c r="T33" s="624"/>
      <c r="U33" s="624"/>
      <c r="V33" s="624"/>
      <c r="W33" s="624"/>
      <c r="X33" s="624"/>
      <c r="Y33" s="625"/>
      <c r="Z33" s="626">
        <v>0.3</v>
      </c>
      <c r="AA33" s="626"/>
      <c r="AB33" s="626"/>
      <c r="AC33" s="626"/>
      <c r="AD33" s="627">
        <v>274</v>
      </c>
      <c r="AE33" s="627"/>
      <c r="AF33" s="627"/>
      <c r="AG33" s="627"/>
      <c r="AH33" s="627"/>
      <c r="AI33" s="627"/>
      <c r="AJ33" s="627"/>
      <c r="AK33" s="627"/>
      <c r="AL33" s="628">
        <v>0</v>
      </c>
      <c r="AM33" s="629"/>
      <c r="AN33" s="629"/>
      <c r="AO33" s="630"/>
      <c r="AP33" s="675"/>
      <c r="AQ33" s="676"/>
      <c r="AR33" s="676"/>
      <c r="AS33" s="676"/>
      <c r="AT33" s="679"/>
      <c r="AU33" s="219"/>
      <c r="AV33" s="219"/>
      <c r="AW33" s="219"/>
      <c r="AX33" s="644" t="s">
        <v>305</v>
      </c>
      <c r="AY33" s="645"/>
      <c r="AZ33" s="645"/>
      <c r="BA33" s="645"/>
      <c r="BB33" s="645"/>
      <c r="BC33" s="645"/>
      <c r="BD33" s="645"/>
      <c r="BE33" s="645"/>
      <c r="BF33" s="646"/>
      <c r="BG33" s="681">
        <v>99.1</v>
      </c>
      <c r="BH33" s="682"/>
      <c r="BI33" s="682"/>
      <c r="BJ33" s="682"/>
      <c r="BK33" s="682"/>
      <c r="BL33" s="682"/>
      <c r="BM33" s="683">
        <v>96.2</v>
      </c>
      <c r="BN33" s="682"/>
      <c r="BO33" s="682"/>
      <c r="BP33" s="682"/>
      <c r="BQ33" s="684"/>
      <c r="BR33" s="681">
        <v>99.1</v>
      </c>
      <c r="BS33" s="682"/>
      <c r="BT33" s="682"/>
      <c r="BU33" s="682"/>
      <c r="BV33" s="682"/>
      <c r="BW33" s="682"/>
      <c r="BX33" s="683">
        <v>96.2</v>
      </c>
      <c r="BY33" s="682"/>
      <c r="BZ33" s="682"/>
      <c r="CA33" s="682"/>
      <c r="CB33" s="684"/>
      <c r="CD33" s="620" t="s">
        <v>306</v>
      </c>
      <c r="CE33" s="621"/>
      <c r="CF33" s="621"/>
      <c r="CG33" s="621"/>
      <c r="CH33" s="621"/>
      <c r="CI33" s="621"/>
      <c r="CJ33" s="621"/>
      <c r="CK33" s="621"/>
      <c r="CL33" s="621"/>
      <c r="CM33" s="621"/>
      <c r="CN33" s="621"/>
      <c r="CO33" s="621"/>
      <c r="CP33" s="621"/>
      <c r="CQ33" s="622"/>
      <c r="CR33" s="623">
        <v>9701804</v>
      </c>
      <c r="CS33" s="656"/>
      <c r="CT33" s="656"/>
      <c r="CU33" s="656"/>
      <c r="CV33" s="656"/>
      <c r="CW33" s="656"/>
      <c r="CX33" s="656"/>
      <c r="CY33" s="657"/>
      <c r="CZ33" s="628">
        <v>37.200000000000003</v>
      </c>
      <c r="DA33" s="653"/>
      <c r="DB33" s="653"/>
      <c r="DC33" s="658"/>
      <c r="DD33" s="632">
        <v>7494258</v>
      </c>
      <c r="DE33" s="656"/>
      <c r="DF33" s="656"/>
      <c r="DG33" s="656"/>
      <c r="DH33" s="656"/>
      <c r="DI33" s="656"/>
      <c r="DJ33" s="656"/>
      <c r="DK33" s="657"/>
      <c r="DL33" s="632">
        <v>5126542</v>
      </c>
      <c r="DM33" s="656"/>
      <c r="DN33" s="656"/>
      <c r="DO33" s="656"/>
      <c r="DP33" s="656"/>
      <c r="DQ33" s="656"/>
      <c r="DR33" s="656"/>
      <c r="DS33" s="656"/>
      <c r="DT33" s="656"/>
      <c r="DU33" s="656"/>
      <c r="DV33" s="657"/>
      <c r="DW33" s="628">
        <v>36.5</v>
      </c>
      <c r="DX33" s="653"/>
      <c r="DY33" s="653"/>
      <c r="DZ33" s="653"/>
      <c r="EA33" s="653"/>
      <c r="EB33" s="653"/>
      <c r="EC33" s="654"/>
    </row>
    <row r="34" spans="2:133" ht="11.25" customHeight="1" x14ac:dyDescent="0.2">
      <c r="B34" s="620" t="s">
        <v>307</v>
      </c>
      <c r="C34" s="621"/>
      <c r="D34" s="621"/>
      <c r="E34" s="621"/>
      <c r="F34" s="621"/>
      <c r="G34" s="621"/>
      <c r="H34" s="621"/>
      <c r="I34" s="621"/>
      <c r="J34" s="621"/>
      <c r="K34" s="621"/>
      <c r="L34" s="621"/>
      <c r="M34" s="621"/>
      <c r="N34" s="621"/>
      <c r="O34" s="621"/>
      <c r="P34" s="621"/>
      <c r="Q34" s="622"/>
      <c r="R34" s="623">
        <v>243325</v>
      </c>
      <c r="S34" s="624"/>
      <c r="T34" s="624"/>
      <c r="U34" s="624"/>
      <c r="V34" s="624"/>
      <c r="W34" s="624"/>
      <c r="X34" s="624"/>
      <c r="Y34" s="625"/>
      <c r="Z34" s="626">
        <v>0.9</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308</v>
      </c>
      <c r="CE34" s="621"/>
      <c r="CF34" s="621"/>
      <c r="CG34" s="621"/>
      <c r="CH34" s="621"/>
      <c r="CI34" s="621"/>
      <c r="CJ34" s="621"/>
      <c r="CK34" s="621"/>
      <c r="CL34" s="621"/>
      <c r="CM34" s="621"/>
      <c r="CN34" s="621"/>
      <c r="CO34" s="621"/>
      <c r="CP34" s="621"/>
      <c r="CQ34" s="622"/>
      <c r="CR34" s="623">
        <v>3142011</v>
      </c>
      <c r="CS34" s="624"/>
      <c r="CT34" s="624"/>
      <c r="CU34" s="624"/>
      <c r="CV34" s="624"/>
      <c r="CW34" s="624"/>
      <c r="CX34" s="624"/>
      <c r="CY34" s="625"/>
      <c r="CZ34" s="628">
        <v>12.1</v>
      </c>
      <c r="DA34" s="653"/>
      <c r="DB34" s="653"/>
      <c r="DC34" s="658"/>
      <c r="DD34" s="632">
        <v>2276192</v>
      </c>
      <c r="DE34" s="624"/>
      <c r="DF34" s="624"/>
      <c r="DG34" s="624"/>
      <c r="DH34" s="624"/>
      <c r="DI34" s="624"/>
      <c r="DJ34" s="624"/>
      <c r="DK34" s="625"/>
      <c r="DL34" s="632">
        <v>1914414</v>
      </c>
      <c r="DM34" s="624"/>
      <c r="DN34" s="624"/>
      <c r="DO34" s="624"/>
      <c r="DP34" s="624"/>
      <c r="DQ34" s="624"/>
      <c r="DR34" s="624"/>
      <c r="DS34" s="624"/>
      <c r="DT34" s="624"/>
      <c r="DU34" s="624"/>
      <c r="DV34" s="625"/>
      <c r="DW34" s="628">
        <v>13.6</v>
      </c>
      <c r="DX34" s="653"/>
      <c r="DY34" s="653"/>
      <c r="DZ34" s="653"/>
      <c r="EA34" s="653"/>
      <c r="EB34" s="653"/>
      <c r="EC34" s="654"/>
    </row>
    <row r="35" spans="2:133" ht="11.25" customHeight="1" x14ac:dyDescent="0.2">
      <c r="B35" s="620" t="s">
        <v>309</v>
      </c>
      <c r="C35" s="621"/>
      <c r="D35" s="621"/>
      <c r="E35" s="621"/>
      <c r="F35" s="621"/>
      <c r="G35" s="621"/>
      <c r="H35" s="621"/>
      <c r="I35" s="621"/>
      <c r="J35" s="621"/>
      <c r="K35" s="621"/>
      <c r="L35" s="621"/>
      <c r="M35" s="621"/>
      <c r="N35" s="621"/>
      <c r="O35" s="621"/>
      <c r="P35" s="621"/>
      <c r="Q35" s="622"/>
      <c r="R35" s="623">
        <v>1499929</v>
      </c>
      <c r="S35" s="624"/>
      <c r="T35" s="624"/>
      <c r="U35" s="624"/>
      <c r="V35" s="624"/>
      <c r="W35" s="624"/>
      <c r="X35" s="624"/>
      <c r="Y35" s="625"/>
      <c r="Z35" s="626">
        <v>5.5</v>
      </c>
      <c r="AA35" s="626"/>
      <c r="AB35" s="626"/>
      <c r="AC35" s="626"/>
      <c r="AD35" s="627" t="s">
        <v>122</v>
      </c>
      <c r="AE35" s="627"/>
      <c r="AF35" s="627"/>
      <c r="AG35" s="627"/>
      <c r="AH35" s="627"/>
      <c r="AI35" s="627"/>
      <c r="AJ35" s="627"/>
      <c r="AK35" s="627"/>
      <c r="AL35" s="628" t="s">
        <v>122</v>
      </c>
      <c r="AM35" s="629"/>
      <c r="AN35" s="629"/>
      <c r="AO35" s="630"/>
      <c r="AP35" s="222"/>
      <c r="AQ35" s="605" t="s">
        <v>310</v>
      </c>
      <c r="AR35" s="606"/>
      <c r="AS35" s="606"/>
      <c r="AT35" s="606"/>
      <c r="AU35" s="606"/>
      <c r="AV35" s="606"/>
      <c r="AW35" s="606"/>
      <c r="AX35" s="606"/>
      <c r="AY35" s="606"/>
      <c r="AZ35" s="606"/>
      <c r="BA35" s="606"/>
      <c r="BB35" s="606"/>
      <c r="BC35" s="606"/>
      <c r="BD35" s="606"/>
      <c r="BE35" s="606"/>
      <c r="BF35" s="607"/>
      <c r="BG35" s="605" t="s">
        <v>311</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312</v>
      </c>
      <c r="CE35" s="621"/>
      <c r="CF35" s="621"/>
      <c r="CG35" s="621"/>
      <c r="CH35" s="621"/>
      <c r="CI35" s="621"/>
      <c r="CJ35" s="621"/>
      <c r="CK35" s="621"/>
      <c r="CL35" s="621"/>
      <c r="CM35" s="621"/>
      <c r="CN35" s="621"/>
      <c r="CO35" s="621"/>
      <c r="CP35" s="621"/>
      <c r="CQ35" s="622"/>
      <c r="CR35" s="623">
        <v>181555</v>
      </c>
      <c r="CS35" s="656"/>
      <c r="CT35" s="656"/>
      <c r="CU35" s="656"/>
      <c r="CV35" s="656"/>
      <c r="CW35" s="656"/>
      <c r="CX35" s="656"/>
      <c r="CY35" s="657"/>
      <c r="CZ35" s="628">
        <v>0.7</v>
      </c>
      <c r="DA35" s="653"/>
      <c r="DB35" s="653"/>
      <c r="DC35" s="658"/>
      <c r="DD35" s="632">
        <v>142824</v>
      </c>
      <c r="DE35" s="656"/>
      <c r="DF35" s="656"/>
      <c r="DG35" s="656"/>
      <c r="DH35" s="656"/>
      <c r="DI35" s="656"/>
      <c r="DJ35" s="656"/>
      <c r="DK35" s="657"/>
      <c r="DL35" s="632">
        <v>139813</v>
      </c>
      <c r="DM35" s="656"/>
      <c r="DN35" s="656"/>
      <c r="DO35" s="656"/>
      <c r="DP35" s="656"/>
      <c r="DQ35" s="656"/>
      <c r="DR35" s="656"/>
      <c r="DS35" s="656"/>
      <c r="DT35" s="656"/>
      <c r="DU35" s="656"/>
      <c r="DV35" s="657"/>
      <c r="DW35" s="628">
        <v>1</v>
      </c>
      <c r="DX35" s="653"/>
      <c r="DY35" s="653"/>
      <c r="DZ35" s="653"/>
      <c r="EA35" s="653"/>
      <c r="EB35" s="653"/>
      <c r="EC35" s="654"/>
    </row>
    <row r="36" spans="2:133" ht="11.25" customHeight="1" x14ac:dyDescent="0.2">
      <c r="B36" s="620" t="s">
        <v>313</v>
      </c>
      <c r="C36" s="621"/>
      <c r="D36" s="621"/>
      <c r="E36" s="621"/>
      <c r="F36" s="621"/>
      <c r="G36" s="621"/>
      <c r="H36" s="621"/>
      <c r="I36" s="621"/>
      <c r="J36" s="621"/>
      <c r="K36" s="621"/>
      <c r="L36" s="621"/>
      <c r="M36" s="621"/>
      <c r="N36" s="621"/>
      <c r="O36" s="621"/>
      <c r="P36" s="621"/>
      <c r="Q36" s="622"/>
      <c r="R36" s="623">
        <v>915202</v>
      </c>
      <c r="S36" s="624"/>
      <c r="T36" s="624"/>
      <c r="U36" s="624"/>
      <c r="V36" s="624"/>
      <c r="W36" s="624"/>
      <c r="X36" s="624"/>
      <c r="Y36" s="625"/>
      <c r="Z36" s="626">
        <v>3.4</v>
      </c>
      <c r="AA36" s="626"/>
      <c r="AB36" s="626"/>
      <c r="AC36" s="626"/>
      <c r="AD36" s="627" t="s">
        <v>122</v>
      </c>
      <c r="AE36" s="627"/>
      <c r="AF36" s="627"/>
      <c r="AG36" s="627"/>
      <c r="AH36" s="627"/>
      <c r="AI36" s="627"/>
      <c r="AJ36" s="627"/>
      <c r="AK36" s="627"/>
      <c r="AL36" s="628" t="s">
        <v>122</v>
      </c>
      <c r="AM36" s="629"/>
      <c r="AN36" s="629"/>
      <c r="AO36" s="630"/>
      <c r="AP36" s="222"/>
      <c r="AQ36" s="689" t="s">
        <v>314</v>
      </c>
      <c r="AR36" s="690"/>
      <c r="AS36" s="690"/>
      <c r="AT36" s="690"/>
      <c r="AU36" s="690"/>
      <c r="AV36" s="690"/>
      <c r="AW36" s="690"/>
      <c r="AX36" s="690"/>
      <c r="AY36" s="691"/>
      <c r="AZ36" s="612">
        <v>3269826</v>
      </c>
      <c r="BA36" s="613"/>
      <c r="BB36" s="613"/>
      <c r="BC36" s="613"/>
      <c r="BD36" s="613"/>
      <c r="BE36" s="613"/>
      <c r="BF36" s="685"/>
      <c r="BG36" s="609" t="s">
        <v>315</v>
      </c>
      <c r="BH36" s="610"/>
      <c r="BI36" s="610"/>
      <c r="BJ36" s="610"/>
      <c r="BK36" s="610"/>
      <c r="BL36" s="610"/>
      <c r="BM36" s="610"/>
      <c r="BN36" s="610"/>
      <c r="BO36" s="610"/>
      <c r="BP36" s="610"/>
      <c r="BQ36" s="610"/>
      <c r="BR36" s="610"/>
      <c r="BS36" s="610"/>
      <c r="BT36" s="610"/>
      <c r="BU36" s="611"/>
      <c r="BV36" s="612">
        <v>28929</v>
      </c>
      <c r="BW36" s="613"/>
      <c r="BX36" s="613"/>
      <c r="BY36" s="613"/>
      <c r="BZ36" s="613"/>
      <c r="CA36" s="613"/>
      <c r="CB36" s="685"/>
      <c r="CD36" s="620" t="s">
        <v>316</v>
      </c>
      <c r="CE36" s="621"/>
      <c r="CF36" s="621"/>
      <c r="CG36" s="621"/>
      <c r="CH36" s="621"/>
      <c r="CI36" s="621"/>
      <c r="CJ36" s="621"/>
      <c r="CK36" s="621"/>
      <c r="CL36" s="621"/>
      <c r="CM36" s="621"/>
      <c r="CN36" s="621"/>
      <c r="CO36" s="621"/>
      <c r="CP36" s="621"/>
      <c r="CQ36" s="622"/>
      <c r="CR36" s="623">
        <v>3546374</v>
      </c>
      <c r="CS36" s="624"/>
      <c r="CT36" s="624"/>
      <c r="CU36" s="624"/>
      <c r="CV36" s="624"/>
      <c r="CW36" s="624"/>
      <c r="CX36" s="624"/>
      <c r="CY36" s="625"/>
      <c r="CZ36" s="628">
        <v>13.6</v>
      </c>
      <c r="DA36" s="653"/>
      <c r="DB36" s="653"/>
      <c r="DC36" s="658"/>
      <c r="DD36" s="632">
        <v>2799291</v>
      </c>
      <c r="DE36" s="624"/>
      <c r="DF36" s="624"/>
      <c r="DG36" s="624"/>
      <c r="DH36" s="624"/>
      <c r="DI36" s="624"/>
      <c r="DJ36" s="624"/>
      <c r="DK36" s="625"/>
      <c r="DL36" s="632">
        <v>1611952</v>
      </c>
      <c r="DM36" s="624"/>
      <c r="DN36" s="624"/>
      <c r="DO36" s="624"/>
      <c r="DP36" s="624"/>
      <c r="DQ36" s="624"/>
      <c r="DR36" s="624"/>
      <c r="DS36" s="624"/>
      <c r="DT36" s="624"/>
      <c r="DU36" s="624"/>
      <c r="DV36" s="625"/>
      <c r="DW36" s="628">
        <v>11.5</v>
      </c>
      <c r="DX36" s="653"/>
      <c r="DY36" s="653"/>
      <c r="DZ36" s="653"/>
      <c r="EA36" s="653"/>
      <c r="EB36" s="653"/>
      <c r="EC36" s="654"/>
    </row>
    <row r="37" spans="2:133" ht="11.25" customHeight="1" x14ac:dyDescent="0.2">
      <c r="B37" s="620" t="s">
        <v>317</v>
      </c>
      <c r="C37" s="621"/>
      <c r="D37" s="621"/>
      <c r="E37" s="621"/>
      <c r="F37" s="621"/>
      <c r="G37" s="621"/>
      <c r="H37" s="621"/>
      <c r="I37" s="621"/>
      <c r="J37" s="621"/>
      <c r="K37" s="621"/>
      <c r="L37" s="621"/>
      <c r="M37" s="621"/>
      <c r="N37" s="621"/>
      <c r="O37" s="621"/>
      <c r="P37" s="621"/>
      <c r="Q37" s="622"/>
      <c r="R37" s="623">
        <v>418760</v>
      </c>
      <c r="S37" s="624"/>
      <c r="T37" s="624"/>
      <c r="U37" s="624"/>
      <c r="V37" s="624"/>
      <c r="W37" s="624"/>
      <c r="X37" s="624"/>
      <c r="Y37" s="625"/>
      <c r="Z37" s="626">
        <v>1.5</v>
      </c>
      <c r="AA37" s="626"/>
      <c r="AB37" s="626"/>
      <c r="AC37" s="626"/>
      <c r="AD37" s="627">
        <v>1731</v>
      </c>
      <c r="AE37" s="627"/>
      <c r="AF37" s="627"/>
      <c r="AG37" s="627"/>
      <c r="AH37" s="627"/>
      <c r="AI37" s="627"/>
      <c r="AJ37" s="627"/>
      <c r="AK37" s="627"/>
      <c r="AL37" s="628">
        <v>0</v>
      </c>
      <c r="AM37" s="629"/>
      <c r="AN37" s="629"/>
      <c r="AO37" s="630"/>
      <c r="AQ37" s="686" t="s">
        <v>318</v>
      </c>
      <c r="AR37" s="687"/>
      <c r="AS37" s="687"/>
      <c r="AT37" s="687"/>
      <c r="AU37" s="687"/>
      <c r="AV37" s="687"/>
      <c r="AW37" s="687"/>
      <c r="AX37" s="687"/>
      <c r="AY37" s="688"/>
      <c r="AZ37" s="623">
        <v>530000</v>
      </c>
      <c r="BA37" s="624"/>
      <c r="BB37" s="624"/>
      <c r="BC37" s="624"/>
      <c r="BD37" s="656"/>
      <c r="BE37" s="656"/>
      <c r="BF37" s="669"/>
      <c r="BG37" s="620" t="s">
        <v>319</v>
      </c>
      <c r="BH37" s="621"/>
      <c r="BI37" s="621"/>
      <c r="BJ37" s="621"/>
      <c r="BK37" s="621"/>
      <c r="BL37" s="621"/>
      <c r="BM37" s="621"/>
      <c r="BN37" s="621"/>
      <c r="BO37" s="621"/>
      <c r="BP37" s="621"/>
      <c r="BQ37" s="621"/>
      <c r="BR37" s="621"/>
      <c r="BS37" s="621"/>
      <c r="BT37" s="621"/>
      <c r="BU37" s="622"/>
      <c r="BV37" s="623">
        <v>-20705</v>
      </c>
      <c r="BW37" s="624"/>
      <c r="BX37" s="624"/>
      <c r="BY37" s="624"/>
      <c r="BZ37" s="624"/>
      <c r="CA37" s="624"/>
      <c r="CB37" s="633"/>
      <c r="CD37" s="620" t="s">
        <v>320</v>
      </c>
      <c r="CE37" s="621"/>
      <c r="CF37" s="621"/>
      <c r="CG37" s="621"/>
      <c r="CH37" s="621"/>
      <c r="CI37" s="621"/>
      <c r="CJ37" s="621"/>
      <c r="CK37" s="621"/>
      <c r="CL37" s="621"/>
      <c r="CM37" s="621"/>
      <c r="CN37" s="621"/>
      <c r="CO37" s="621"/>
      <c r="CP37" s="621"/>
      <c r="CQ37" s="622"/>
      <c r="CR37" s="623">
        <v>487673</v>
      </c>
      <c r="CS37" s="656"/>
      <c r="CT37" s="656"/>
      <c r="CU37" s="656"/>
      <c r="CV37" s="656"/>
      <c r="CW37" s="656"/>
      <c r="CX37" s="656"/>
      <c r="CY37" s="657"/>
      <c r="CZ37" s="628">
        <v>1.9</v>
      </c>
      <c r="DA37" s="653"/>
      <c r="DB37" s="653"/>
      <c r="DC37" s="658"/>
      <c r="DD37" s="632">
        <v>476673</v>
      </c>
      <c r="DE37" s="656"/>
      <c r="DF37" s="656"/>
      <c r="DG37" s="656"/>
      <c r="DH37" s="656"/>
      <c r="DI37" s="656"/>
      <c r="DJ37" s="656"/>
      <c r="DK37" s="657"/>
      <c r="DL37" s="632">
        <v>476264</v>
      </c>
      <c r="DM37" s="656"/>
      <c r="DN37" s="656"/>
      <c r="DO37" s="656"/>
      <c r="DP37" s="656"/>
      <c r="DQ37" s="656"/>
      <c r="DR37" s="656"/>
      <c r="DS37" s="656"/>
      <c r="DT37" s="656"/>
      <c r="DU37" s="656"/>
      <c r="DV37" s="657"/>
      <c r="DW37" s="628">
        <v>3.4</v>
      </c>
      <c r="DX37" s="653"/>
      <c r="DY37" s="653"/>
      <c r="DZ37" s="653"/>
      <c r="EA37" s="653"/>
      <c r="EB37" s="653"/>
      <c r="EC37" s="654"/>
    </row>
    <row r="38" spans="2:133" ht="11.25" customHeight="1" x14ac:dyDescent="0.2">
      <c r="B38" s="620" t="s">
        <v>321</v>
      </c>
      <c r="C38" s="621"/>
      <c r="D38" s="621"/>
      <c r="E38" s="621"/>
      <c r="F38" s="621"/>
      <c r="G38" s="621"/>
      <c r="H38" s="621"/>
      <c r="I38" s="621"/>
      <c r="J38" s="621"/>
      <c r="K38" s="621"/>
      <c r="L38" s="621"/>
      <c r="M38" s="621"/>
      <c r="N38" s="621"/>
      <c r="O38" s="621"/>
      <c r="P38" s="621"/>
      <c r="Q38" s="622"/>
      <c r="R38" s="623">
        <v>3399832</v>
      </c>
      <c r="S38" s="624"/>
      <c r="T38" s="624"/>
      <c r="U38" s="624"/>
      <c r="V38" s="624"/>
      <c r="W38" s="624"/>
      <c r="X38" s="624"/>
      <c r="Y38" s="625"/>
      <c r="Z38" s="626">
        <v>12.5</v>
      </c>
      <c r="AA38" s="626"/>
      <c r="AB38" s="626"/>
      <c r="AC38" s="626"/>
      <c r="AD38" s="627" t="s">
        <v>122</v>
      </c>
      <c r="AE38" s="627"/>
      <c r="AF38" s="627"/>
      <c r="AG38" s="627"/>
      <c r="AH38" s="627"/>
      <c r="AI38" s="627"/>
      <c r="AJ38" s="627"/>
      <c r="AK38" s="627"/>
      <c r="AL38" s="628" t="s">
        <v>122</v>
      </c>
      <c r="AM38" s="629"/>
      <c r="AN38" s="629"/>
      <c r="AO38" s="630"/>
      <c r="AQ38" s="686" t="s">
        <v>322</v>
      </c>
      <c r="AR38" s="687"/>
      <c r="AS38" s="687"/>
      <c r="AT38" s="687"/>
      <c r="AU38" s="687"/>
      <c r="AV38" s="687"/>
      <c r="AW38" s="687"/>
      <c r="AX38" s="687"/>
      <c r="AY38" s="688"/>
      <c r="AZ38" s="623">
        <v>432421</v>
      </c>
      <c r="BA38" s="624"/>
      <c r="BB38" s="624"/>
      <c r="BC38" s="624"/>
      <c r="BD38" s="656"/>
      <c r="BE38" s="656"/>
      <c r="BF38" s="669"/>
      <c r="BG38" s="620" t="s">
        <v>323</v>
      </c>
      <c r="BH38" s="621"/>
      <c r="BI38" s="621"/>
      <c r="BJ38" s="621"/>
      <c r="BK38" s="621"/>
      <c r="BL38" s="621"/>
      <c r="BM38" s="621"/>
      <c r="BN38" s="621"/>
      <c r="BO38" s="621"/>
      <c r="BP38" s="621"/>
      <c r="BQ38" s="621"/>
      <c r="BR38" s="621"/>
      <c r="BS38" s="621"/>
      <c r="BT38" s="621"/>
      <c r="BU38" s="622"/>
      <c r="BV38" s="623">
        <v>3827</v>
      </c>
      <c r="BW38" s="624"/>
      <c r="BX38" s="624"/>
      <c r="BY38" s="624"/>
      <c r="BZ38" s="624"/>
      <c r="CA38" s="624"/>
      <c r="CB38" s="633"/>
      <c r="CD38" s="620" t="s">
        <v>324</v>
      </c>
      <c r="CE38" s="621"/>
      <c r="CF38" s="621"/>
      <c r="CG38" s="621"/>
      <c r="CH38" s="621"/>
      <c r="CI38" s="621"/>
      <c r="CJ38" s="621"/>
      <c r="CK38" s="621"/>
      <c r="CL38" s="621"/>
      <c r="CM38" s="621"/>
      <c r="CN38" s="621"/>
      <c r="CO38" s="621"/>
      <c r="CP38" s="621"/>
      <c r="CQ38" s="622"/>
      <c r="CR38" s="623">
        <v>1899541</v>
      </c>
      <c r="CS38" s="624"/>
      <c r="CT38" s="624"/>
      <c r="CU38" s="624"/>
      <c r="CV38" s="624"/>
      <c r="CW38" s="624"/>
      <c r="CX38" s="624"/>
      <c r="CY38" s="625"/>
      <c r="CZ38" s="628">
        <v>7.3</v>
      </c>
      <c r="DA38" s="653"/>
      <c r="DB38" s="653"/>
      <c r="DC38" s="658"/>
      <c r="DD38" s="632">
        <v>1624445</v>
      </c>
      <c r="DE38" s="624"/>
      <c r="DF38" s="624"/>
      <c r="DG38" s="624"/>
      <c r="DH38" s="624"/>
      <c r="DI38" s="624"/>
      <c r="DJ38" s="624"/>
      <c r="DK38" s="625"/>
      <c r="DL38" s="632">
        <v>1460363</v>
      </c>
      <c r="DM38" s="624"/>
      <c r="DN38" s="624"/>
      <c r="DO38" s="624"/>
      <c r="DP38" s="624"/>
      <c r="DQ38" s="624"/>
      <c r="DR38" s="624"/>
      <c r="DS38" s="624"/>
      <c r="DT38" s="624"/>
      <c r="DU38" s="624"/>
      <c r="DV38" s="625"/>
      <c r="DW38" s="628">
        <v>10.4</v>
      </c>
      <c r="DX38" s="653"/>
      <c r="DY38" s="653"/>
      <c r="DZ38" s="653"/>
      <c r="EA38" s="653"/>
      <c r="EB38" s="653"/>
      <c r="EC38" s="654"/>
    </row>
    <row r="39" spans="2:133" ht="11.25" customHeight="1" x14ac:dyDescent="0.2">
      <c r="B39" s="620" t="s">
        <v>325</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326</v>
      </c>
      <c r="AR39" s="687"/>
      <c r="AS39" s="687"/>
      <c r="AT39" s="687"/>
      <c r="AU39" s="687"/>
      <c r="AV39" s="687"/>
      <c r="AW39" s="687"/>
      <c r="AX39" s="687"/>
      <c r="AY39" s="688"/>
      <c r="AZ39" s="623">
        <v>407864</v>
      </c>
      <c r="BA39" s="624"/>
      <c r="BB39" s="624"/>
      <c r="BC39" s="624"/>
      <c r="BD39" s="656"/>
      <c r="BE39" s="656"/>
      <c r="BF39" s="669"/>
      <c r="BG39" s="620" t="s">
        <v>327</v>
      </c>
      <c r="BH39" s="621"/>
      <c r="BI39" s="621"/>
      <c r="BJ39" s="621"/>
      <c r="BK39" s="621"/>
      <c r="BL39" s="621"/>
      <c r="BM39" s="621"/>
      <c r="BN39" s="621"/>
      <c r="BO39" s="621"/>
      <c r="BP39" s="621"/>
      <c r="BQ39" s="621"/>
      <c r="BR39" s="621"/>
      <c r="BS39" s="621"/>
      <c r="BT39" s="621"/>
      <c r="BU39" s="622"/>
      <c r="BV39" s="623">
        <v>5339</v>
      </c>
      <c r="BW39" s="624"/>
      <c r="BX39" s="624"/>
      <c r="BY39" s="624"/>
      <c r="BZ39" s="624"/>
      <c r="CA39" s="624"/>
      <c r="CB39" s="633"/>
      <c r="CD39" s="620" t="s">
        <v>328</v>
      </c>
      <c r="CE39" s="621"/>
      <c r="CF39" s="621"/>
      <c r="CG39" s="621"/>
      <c r="CH39" s="621"/>
      <c r="CI39" s="621"/>
      <c r="CJ39" s="621"/>
      <c r="CK39" s="621"/>
      <c r="CL39" s="621"/>
      <c r="CM39" s="621"/>
      <c r="CN39" s="621"/>
      <c r="CO39" s="621"/>
      <c r="CP39" s="621"/>
      <c r="CQ39" s="622"/>
      <c r="CR39" s="623">
        <v>781292</v>
      </c>
      <c r="CS39" s="656"/>
      <c r="CT39" s="656"/>
      <c r="CU39" s="656"/>
      <c r="CV39" s="656"/>
      <c r="CW39" s="656"/>
      <c r="CX39" s="656"/>
      <c r="CY39" s="657"/>
      <c r="CZ39" s="628">
        <v>3</v>
      </c>
      <c r="DA39" s="653"/>
      <c r="DB39" s="653"/>
      <c r="DC39" s="658"/>
      <c r="DD39" s="632">
        <v>544532</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3"/>
      <c r="DY39" s="653"/>
      <c r="DZ39" s="653"/>
      <c r="EA39" s="653"/>
      <c r="EB39" s="653"/>
      <c r="EC39" s="654"/>
    </row>
    <row r="40" spans="2:133" ht="11.25" customHeight="1" x14ac:dyDescent="0.2">
      <c r="B40" s="620" t="s">
        <v>329</v>
      </c>
      <c r="C40" s="621"/>
      <c r="D40" s="621"/>
      <c r="E40" s="621"/>
      <c r="F40" s="621"/>
      <c r="G40" s="621"/>
      <c r="H40" s="621"/>
      <c r="I40" s="621"/>
      <c r="J40" s="621"/>
      <c r="K40" s="621"/>
      <c r="L40" s="621"/>
      <c r="M40" s="621"/>
      <c r="N40" s="621"/>
      <c r="O40" s="621"/>
      <c r="P40" s="621"/>
      <c r="Q40" s="622"/>
      <c r="R40" s="623">
        <v>68232</v>
      </c>
      <c r="S40" s="624"/>
      <c r="T40" s="624"/>
      <c r="U40" s="624"/>
      <c r="V40" s="624"/>
      <c r="W40" s="624"/>
      <c r="X40" s="624"/>
      <c r="Y40" s="625"/>
      <c r="Z40" s="626">
        <v>0.3</v>
      </c>
      <c r="AA40" s="626"/>
      <c r="AB40" s="626"/>
      <c r="AC40" s="626"/>
      <c r="AD40" s="627" t="s">
        <v>122</v>
      </c>
      <c r="AE40" s="627"/>
      <c r="AF40" s="627"/>
      <c r="AG40" s="627"/>
      <c r="AH40" s="627"/>
      <c r="AI40" s="627"/>
      <c r="AJ40" s="627"/>
      <c r="AK40" s="627"/>
      <c r="AL40" s="628" t="s">
        <v>122</v>
      </c>
      <c r="AM40" s="629"/>
      <c r="AN40" s="629"/>
      <c r="AO40" s="630"/>
      <c r="AQ40" s="686" t="s">
        <v>330</v>
      </c>
      <c r="AR40" s="687"/>
      <c r="AS40" s="687"/>
      <c r="AT40" s="687"/>
      <c r="AU40" s="687"/>
      <c r="AV40" s="687"/>
      <c r="AW40" s="687"/>
      <c r="AX40" s="687"/>
      <c r="AY40" s="688"/>
      <c r="AZ40" s="623">
        <v>132025</v>
      </c>
      <c r="BA40" s="624"/>
      <c r="BB40" s="624"/>
      <c r="BC40" s="624"/>
      <c r="BD40" s="656"/>
      <c r="BE40" s="656"/>
      <c r="BF40" s="669"/>
      <c r="BG40" s="673" t="s">
        <v>331</v>
      </c>
      <c r="BH40" s="674"/>
      <c r="BI40" s="674"/>
      <c r="BJ40" s="674"/>
      <c r="BK40" s="674"/>
      <c r="BL40" s="223"/>
      <c r="BM40" s="621" t="s">
        <v>332</v>
      </c>
      <c r="BN40" s="621"/>
      <c r="BO40" s="621"/>
      <c r="BP40" s="621"/>
      <c r="BQ40" s="621"/>
      <c r="BR40" s="621"/>
      <c r="BS40" s="621"/>
      <c r="BT40" s="621"/>
      <c r="BU40" s="622"/>
      <c r="BV40" s="623">
        <v>96</v>
      </c>
      <c r="BW40" s="624"/>
      <c r="BX40" s="624"/>
      <c r="BY40" s="624"/>
      <c r="BZ40" s="624"/>
      <c r="CA40" s="624"/>
      <c r="CB40" s="633"/>
      <c r="CD40" s="620" t="s">
        <v>333</v>
      </c>
      <c r="CE40" s="621"/>
      <c r="CF40" s="621"/>
      <c r="CG40" s="621"/>
      <c r="CH40" s="621"/>
      <c r="CI40" s="621"/>
      <c r="CJ40" s="621"/>
      <c r="CK40" s="621"/>
      <c r="CL40" s="621"/>
      <c r="CM40" s="621"/>
      <c r="CN40" s="621"/>
      <c r="CO40" s="621"/>
      <c r="CP40" s="621"/>
      <c r="CQ40" s="622"/>
      <c r="CR40" s="623">
        <v>151031</v>
      </c>
      <c r="CS40" s="624"/>
      <c r="CT40" s="624"/>
      <c r="CU40" s="624"/>
      <c r="CV40" s="624"/>
      <c r="CW40" s="624"/>
      <c r="CX40" s="624"/>
      <c r="CY40" s="625"/>
      <c r="CZ40" s="628">
        <v>0.6</v>
      </c>
      <c r="DA40" s="653"/>
      <c r="DB40" s="653"/>
      <c r="DC40" s="658"/>
      <c r="DD40" s="632">
        <v>106974</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2">
      <c r="B41" s="644" t="s">
        <v>334</v>
      </c>
      <c r="C41" s="645"/>
      <c r="D41" s="645"/>
      <c r="E41" s="645"/>
      <c r="F41" s="645"/>
      <c r="G41" s="645"/>
      <c r="H41" s="645"/>
      <c r="I41" s="645"/>
      <c r="J41" s="645"/>
      <c r="K41" s="645"/>
      <c r="L41" s="645"/>
      <c r="M41" s="645"/>
      <c r="N41" s="645"/>
      <c r="O41" s="645"/>
      <c r="P41" s="645"/>
      <c r="Q41" s="646"/>
      <c r="R41" s="695">
        <v>27279348</v>
      </c>
      <c r="S41" s="696"/>
      <c r="T41" s="696"/>
      <c r="U41" s="696"/>
      <c r="V41" s="696"/>
      <c r="W41" s="696"/>
      <c r="X41" s="696"/>
      <c r="Y41" s="700"/>
      <c r="Z41" s="701">
        <v>100</v>
      </c>
      <c r="AA41" s="701"/>
      <c r="AB41" s="701"/>
      <c r="AC41" s="701"/>
      <c r="AD41" s="702">
        <v>13969560</v>
      </c>
      <c r="AE41" s="702"/>
      <c r="AF41" s="702"/>
      <c r="AG41" s="702"/>
      <c r="AH41" s="702"/>
      <c r="AI41" s="702"/>
      <c r="AJ41" s="702"/>
      <c r="AK41" s="702"/>
      <c r="AL41" s="703">
        <v>100</v>
      </c>
      <c r="AM41" s="683"/>
      <c r="AN41" s="683"/>
      <c r="AO41" s="704"/>
      <c r="AQ41" s="686" t="s">
        <v>335</v>
      </c>
      <c r="AR41" s="687"/>
      <c r="AS41" s="687"/>
      <c r="AT41" s="687"/>
      <c r="AU41" s="687"/>
      <c r="AV41" s="687"/>
      <c r="AW41" s="687"/>
      <c r="AX41" s="687"/>
      <c r="AY41" s="688"/>
      <c r="AZ41" s="623">
        <v>274388</v>
      </c>
      <c r="BA41" s="624"/>
      <c r="BB41" s="624"/>
      <c r="BC41" s="624"/>
      <c r="BD41" s="656"/>
      <c r="BE41" s="656"/>
      <c r="BF41" s="669"/>
      <c r="BG41" s="673"/>
      <c r="BH41" s="674"/>
      <c r="BI41" s="674"/>
      <c r="BJ41" s="674"/>
      <c r="BK41" s="674"/>
      <c r="BL41" s="223"/>
      <c r="BM41" s="621" t="s">
        <v>336</v>
      </c>
      <c r="BN41" s="621"/>
      <c r="BO41" s="621"/>
      <c r="BP41" s="621"/>
      <c r="BQ41" s="621"/>
      <c r="BR41" s="621"/>
      <c r="BS41" s="621"/>
      <c r="BT41" s="621"/>
      <c r="BU41" s="622"/>
      <c r="BV41" s="623" t="s">
        <v>122</v>
      </c>
      <c r="BW41" s="624"/>
      <c r="BX41" s="624"/>
      <c r="BY41" s="624"/>
      <c r="BZ41" s="624"/>
      <c r="CA41" s="624"/>
      <c r="CB41" s="633"/>
      <c r="CD41" s="620" t="s">
        <v>337</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3"/>
      <c r="DB41" s="653"/>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338</v>
      </c>
      <c r="AR42" s="693"/>
      <c r="AS42" s="693"/>
      <c r="AT42" s="693"/>
      <c r="AU42" s="693"/>
      <c r="AV42" s="693"/>
      <c r="AW42" s="693"/>
      <c r="AX42" s="693"/>
      <c r="AY42" s="694"/>
      <c r="AZ42" s="695">
        <v>1493128</v>
      </c>
      <c r="BA42" s="696"/>
      <c r="BB42" s="696"/>
      <c r="BC42" s="696"/>
      <c r="BD42" s="682"/>
      <c r="BE42" s="682"/>
      <c r="BF42" s="684"/>
      <c r="BG42" s="675"/>
      <c r="BH42" s="676"/>
      <c r="BI42" s="676"/>
      <c r="BJ42" s="676"/>
      <c r="BK42" s="676"/>
      <c r="BL42" s="224"/>
      <c r="BM42" s="645" t="s">
        <v>339</v>
      </c>
      <c r="BN42" s="645"/>
      <c r="BO42" s="645"/>
      <c r="BP42" s="645"/>
      <c r="BQ42" s="645"/>
      <c r="BR42" s="645"/>
      <c r="BS42" s="645"/>
      <c r="BT42" s="645"/>
      <c r="BU42" s="646"/>
      <c r="BV42" s="695">
        <v>460</v>
      </c>
      <c r="BW42" s="696"/>
      <c r="BX42" s="696"/>
      <c r="BY42" s="696"/>
      <c r="BZ42" s="696"/>
      <c r="CA42" s="696"/>
      <c r="CB42" s="705"/>
      <c r="CD42" s="620" t="s">
        <v>340</v>
      </c>
      <c r="CE42" s="621"/>
      <c r="CF42" s="621"/>
      <c r="CG42" s="621"/>
      <c r="CH42" s="621"/>
      <c r="CI42" s="621"/>
      <c r="CJ42" s="621"/>
      <c r="CK42" s="621"/>
      <c r="CL42" s="621"/>
      <c r="CM42" s="621"/>
      <c r="CN42" s="621"/>
      <c r="CO42" s="621"/>
      <c r="CP42" s="621"/>
      <c r="CQ42" s="622"/>
      <c r="CR42" s="623">
        <v>5217352</v>
      </c>
      <c r="CS42" s="656"/>
      <c r="CT42" s="656"/>
      <c r="CU42" s="656"/>
      <c r="CV42" s="656"/>
      <c r="CW42" s="656"/>
      <c r="CX42" s="656"/>
      <c r="CY42" s="657"/>
      <c r="CZ42" s="628">
        <v>20</v>
      </c>
      <c r="DA42" s="653"/>
      <c r="DB42" s="653"/>
      <c r="DC42" s="658"/>
      <c r="DD42" s="632">
        <v>667645</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341</v>
      </c>
      <c r="CD43" s="620" t="s">
        <v>342</v>
      </c>
      <c r="CE43" s="621"/>
      <c r="CF43" s="621"/>
      <c r="CG43" s="621"/>
      <c r="CH43" s="621"/>
      <c r="CI43" s="621"/>
      <c r="CJ43" s="621"/>
      <c r="CK43" s="621"/>
      <c r="CL43" s="621"/>
      <c r="CM43" s="621"/>
      <c r="CN43" s="621"/>
      <c r="CO43" s="621"/>
      <c r="CP43" s="621"/>
      <c r="CQ43" s="622"/>
      <c r="CR43" s="623">
        <v>143715</v>
      </c>
      <c r="CS43" s="656"/>
      <c r="CT43" s="656"/>
      <c r="CU43" s="656"/>
      <c r="CV43" s="656"/>
      <c r="CW43" s="656"/>
      <c r="CX43" s="656"/>
      <c r="CY43" s="657"/>
      <c r="CZ43" s="628">
        <v>0.6</v>
      </c>
      <c r="DA43" s="653"/>
      <c r="DB43" s="653"/>
      <c r="DC43" s="658"/>
      <c r="DD43" s="632">
        <v>73600</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343</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291</v>
      </c>
      <c r="CE44" s="662"/>
      <c r="CF44" s="620" t="s">
        <v>344</v>
      </c>
      <c r="CG44" s="621"/>
      <c r="CH44" s="621"/>
      <c r="CI44" s="621"/>
      <c r="CJ44" s="621"/>
      <c r="CK44" s="621"/>
      <c r="CL44" s="621"/>
      <c r="CM44" s="621"/>
      <c r="CN44" s="621"/>
      <c r="CO44" s="621"/>
      <c r="CP44" s="621"/>
      <c r="CQ44" s="622"/>
      <c r="CR44" s="623">
        <v>4389152</v>
      </c>
      <c r="CS44" s="624"/>
      <c r="CT44" s="624"/>
      <c r="CU44" s="624"/>
      <c r="CV44" s="624"/>
      <c r="CW44" s="624"/>
      <c r="CX44" s="624"/>
      <c r="CY44" s="625"/>
      <c r="CZ44" s="628">
        <v>16.8</v>
      </c>
      <c r="DA44" s="629"/>
      <c r="DB44" s="629"/>
      <c r="DC44" s="635"/>
      <c r="DD44" s="632">
        <v>378473</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345</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346</v>
      </c>
      <c r="CG45" s="621"/>
      <c r="CH45" s="621"/>
      <c r="CI45" s="621"/>
      <c r="CJ45" s="621"/>
      <c r="CK45" s="621"/>
      <c r="CL45" s="621"/>
      <c r="CM45" s="621"/>
      <c r="CN45" s="621"/>
      <c r="CO45" s="621"/>
      <c r="CP45" s="621"/>
      <c r="CQ45" s="622"/>
      <c r="CR45" s="623">
        <v>2369130</v>
      </c>
      <c r="CS45" s="656"/>
      <c r="CT45" s="656"/>
      <c r="CU45" s="656"/>
      <c r="CV45" s="656"/>
      <c r="CW45" s="656"/>
      <c r="CX45" s="656"/>
      <c r="CY45" s="657"/>
      <c r="CZ45" s="628">
        <v>9.1</v>
      </c>
      <c r="DA45" s="653"/>
      <c r="DB45" s="653"/>
      <c r="DC45" s="658"/>
      <c r="DD45" s="632">
        <v>43987</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3"/>
      <c r="CE46" s="664"/>
      <c r="CF46" s="620" t="s">
        <v>347</v>
      </c>
      <c r="CG46" s="621"/>
      <c r="CH46" s="621"/>
      <c r="CI46" s="621"/>
      <c r="CJ46" s="621"/>
      <c r="CK46" s="621"/>
      <c r="CL46" s="621"/>
      <c r="CM46" s="621"/>
      <c r="CN46" s="621"/>
      <c r="CO46" s="621"/>
      <c r="CP46" s="621"/>
      <c r="CQ46" s="622"/>
      <c r="CR46" s="623">
        <v>1891924</v>
      </c>
      <c r="CS46" s="624"/>
      <c r="CT46" s="624"/>
      <c r="CU46" s="624"/>
      <c r="CV46" s="624"/>
      <c r="CW46" s="624"/>
      <c r="CX46" s="624"/>
      <c r="CY46" s="625"/>
      <c r="CZ46" s="628">
        <v>7.3</v>
      </c>
      <c r="DA46" s="629"/>
      <c r="DB46" s="629"/>
      <c r="DC46" s="635"/>
      <c r="DD46" s="632">
        <v>321188</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3"/>
      <c r="CE47" s="664"/>
      <c r="CF47" s="620" t="s">
        <v>348</v>
      </c>
      <c r="CG47" s="621"/>
      <c r="CH47" s="621"/>
      <c r="CI47" s="621"/>
      <c r="CJ47" s="621"/>
      <c r="CK47" s="621"/>
      <c r="CL47" s="621"/>
      <c r="CM47" s="621"/>
      <c r="CN47" s="621"/>
      <c r="CO47" s="621"/>
      <c r="CP47" s="621"/>
      <c r="CQ47" s="622"/>
      <c r="CR47" s="623">
        <v>828200</v>
      </c>
      <c r="CS47" s="656"/>
      <c r="CT47" s="656"/>
      <c r="CU47" s="656"/>
      <c r="CV47" s="656"/>
      <c r="CW47" s="656"/>
      <c r="CX47" s="656"/>
      <c r="CY47" s="657"/>
      <c r="CZ47" s="628">
        <v>3.2</v>
      </c>
      <c r="DA47" s="653"/>
      <c r="DB47" s="653"/>
      <c r="DC47" s="658"/>
      <c r="DD47" s="632">
        <v>289172</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5"/>
      <c r="CE48" s="666"/>
      <c r="CF48" s="620" t="s">
        <v>349</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350</v>
      </c>
      <c r="CE49" s="645"/>
      <c r="CF49" s="645"/>
      <c r="CG49" s="645"/>
      <c r="CH49" s="645"/>
      <c r="CI49" s="645"/>
      <c r="CJ49" s="645"/>
      <c r="CK49" s="645"/>
      <c r="CL49" s="645"/>
      <c r="CM49" s="645"/>
      <c r="CN49" s="645"/>
      <c r="CO49" s="645"/>
      <c r="CP49" s="645"/>
      <c r="CQ49" s="646"/>
      <c r="CR49" s="695">
        <v>26071818</v>
      </c>
      <c r="CS49" s="682"/>
      <c r="CT49" s="682"/>
      <c r="CU49" s="682"/>
      <c r="CV49" s="682"/>
      <c r="CW49" s="682"/>
      <c r="CX49" s="682"/>
      <c r="CY49" s="711"/>
      <c r="CZ49" s="703">
        <v>100</v>
      </c>
      <c r="DA49" s="712"/>
      <c r="DB49" s="712"/>
      <c r="DC49" s="713"/>
      <c r="DD49" s="714">
        <v>17137703</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ZVoi28IywrOGjQa854M+unkFbD6w+91Dwzk+Ge96lS7VuPTmRqm29cm9XJR8armyg4w4eUB7oECI87bzvMy5Sg==" saltValue="UchyCTl+Cyvm6L5yYIN8H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EA135"/>
  <sheetViews>
    <sheetView zoomScale="55" zoomScaleNormal="5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351</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352</v>
      </c>
      <c r="DK2" s="723"/>
      <c r="DL2" s="723"/>
      <c r="DM2" s="723"/>
      <c r="DN2" s="723"/>
      <c r="DO2" s="724"/>
      <c r="DP2" s="228"/>
      <c r="DQ2" s="722" t="s">
        <v>353</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354</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355</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356</v>
      </c>
      <c r="B5" s="728"/>
      <c r="C5" s="728"/>
      <c r="D5" s="728"/>
      <c r="E5" s="728"/>
      <c r="F5" s="728"/>
      <c r="G5" s="728"/>
      <c r="H5" s="728"/>
      <c r="I5" s="728"/>
      <c r="J5" s="728"/>
      <c r="K5" s="728"/>
      <c r="L5" s="728"/>
      <c r="M5" s="728"/>
      <c r="N5" s="728"/>
      <c r="O5" s="728"/>
      <c r="P5" s="729"/>
      <c r="Q5" s="733" t="s">
        <v>357</v>
      </c>
      <c r="R5" s="734"/>
      <c r="S5" s="734"/>
      <c r="T5" s="734"/>
      <c r="U5" s="735"/>
      <c r="V5" s="733" t="s">
        <v>358</v>
      </c>
      <c r="W5" s="734"/>
      <c r="X5" s="734"/>
      <c r="Y5" s="734"/>
      <c r="Z5" s="735"/>
      <c r="AA5" s="733" t="s">
        <v>359</v>
      </c>
      <c r="AB5" s="734"/>
      <c r="AC5" s="734"/>
      <c r="AD5" s="734"/>
      <c r="AE5" s="734"/>
      <c r="AF5" s="739" t="s">
        <v>360</v>
      </c>
      <c r="AG5" s="734"/>
      <c r="AH5" s="734"/>
      <c r="AI5" s="734"/>
      <c r="AJ5" s="740"/>
      <c r="AK5" s="734" t="s">
        <v>361</v>
      </c>
      <c r="AL5" s="734"/>
      <c r="AM5" s="734"/>
      <c r="AN5" s="734"/>
      <c r="AO5" s="735"/>
      <c r="AP5" s="733" t="s">
        <v>362</v>
      </c>
      <c r="AQ5" s="734"/>
      <c r="AR5" s="734"/>
      <c r="AS5" s="734"/>
      <c r="AT5" s="735"/>
      <c r="AU5" s="733" t="s">
        <v>363</v>
      </c>
      <c r="AV5" s="734"/>
      <c r="AW5" s="734"/>
      <c r="AX5" s="734"/>
      <c r="AY5" s="740"/>
      <c r="AZ5" s="232"/>
      <c r="BA5" s="232"/>
      <c r="BB5" s="232"/>
      <c r="BC5" s="232"/>
      <c r="BD5" s="232"/>
      <c r="BE5" s="233"/>
      <c r="BF5" s="233"/>
      <c r="BG5" s="233"/>
      <c r="BH5" s="233"/>
      <c r="BI5" s="233"/>
      <c r="BJ5" s="233"/>
      <c r="BK5" s="233"/>
      <c r="BL5" s="233"/>
      <c r="BM5" s="233"/>
      <c r="BN5" s="233"/>
      <c r="BO5" s="233"/>
      <c r="BP5" s="233"/>
      <c r="BQ5" s="727" t="s">
        <v>364</v>
      </c>
      <c r="BR5" s="728"/>
      <c r="BS5" s="728"/>
      <c r="BT5" s="728"/>
      <c r="BU5" s="728"/>
      <c r="BV5" s="728"/>
      <c r="BW5" s="728"/>
      <c r="BX5" s="728"/>
      <c r="BY5" s="728"/>
      <c r="BZ5" s="728"/>
      <c r="CA5" s="728"/>
      <c r="CB5" s="728"/>
      <c r="CC5" s="728"/>
      <c r="CD5" s="728"/>
      <c r="CE5" s="728"/>
      <c r="CF5" s="728"/>
      <c r="CG5" s="729"/>
      <c r="CH5" s="733" t="s">
        <v>365</v>
      </c>
      <c r="CI5" s="734"/>
      <c r="CJ5" s="734"/>
      <c r="CK5" s="734"/>
      <c r="CL5" s="735"/>
      <c r="CM5" s="733" t="s">
        <v>366</v>
      </c>
      <c r="CN5" s="734"/>
      <c r="CO5" s="734"/>
      <c r="CP5" s="734"/>
      <c r="CQ5" s="735"/>
      <c r="CR5" s="733" t="s">
        <v>367</v>
      </c>
      <c r="CS5" s="734"/>
      <c r="CT5" s="734"/>
      <c r="CU5" s="734"/>
      <c r="CV5" s="735"/>
      <c r="CW5" s="733" t="s">
        <v>368</v>
      </c>
      <c r="CX5" s="734"/>
      <c r="CY5" s="734"/>
      <c r="CZ5" s="734"/>
      <c r="DA5" s="735"/>
      <c r="DB5" s="733" t="s">
        <v>369</v>
      </c>
      <c r="DC5" s="734"/>
      <c r="DD5" s="734"/>
      <c r="DE5" s="734"/>
      <c r="DF5" s="735"/>
      <c r="DG5" s="763" t="s">
        <v>370</v>
      </c>
      <c r="DH5" s="764"/>
      <c r="DI5" s="764"/>
      <c r="DJ5" s="764"/>
      <c r="DK5" s="765"/>
      <c r="DL5" s="763" t="s">
        <v>371</v>
      </c>
      <c r="DM5" s="764"/>
      <c r="DN5" s="764"/>
      <c r="DO5" s="764"/>
      <c r="DP5" s="765"/>
      <c r="DQ5" s="733" t="s">
        <v>372</v>
      </c>
      <c r="DR5" s="734"/>
      <c r="DS5" s="734"/>
      <c r="DT5" s="734"/>
      <c r="DU5" s="735"/>
      <c r="DV5" s="733" t="s">
        <v>363</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373</v>
      </c>
      <c r="C7" s="750"/>
      <c r="D7" s="750"/>
      <c r="E7" s="750"/>
      <c r="F7" s="750"/>
      <c r="G7" s="750"/>
      <c r="H7" s="750"/>
      <c r="I7" s="750"/>
      <c r="J7" s="750"/>
      <c r="K7" s="750"/>
      <c r="L7" s="750"/>
      <c r="M7" s="750"/>
      <c r="N7" s="750"/>
      <c r="O7" s="750"/>
      <c r="P7" s="751"/>
      <c r="Q7" s="752">
        <v>27233</v>
      </c>
      <c r="R7" s="753"/>
      <c r="S7" s="753"/>
      <c r="T7" s="753"/>
      <c r="U7" s="753"/>
      <c r="V7" s="753">
        <v>26027</v>
      </c>
      <c r="W7" s="753"/>
      <c r="X7" s="753"/>
      <c r="Y7" s="753"/>
      <c r="Z7" s="753"/>
      <c r="AA7" s="753">
        <v>1206</v>
      </c>
      <c r="AB7" s="753"/>
      <c r="AC7" s="753"/>
      <c r="AD7" s="753"/>
      <c r="AE7" s="754"/>
      <c r="AF7" s="755">
        <v>894</v>
      </c>
      <c r="AG7" s="756"/>
      <c r="AH7" s="756"/>
      <c r="AI7" s="756"/>
      <c r="AJ7" s="757"/>
      <c r="AK7" s="758">
        <v>1501</v>
      </c>
      <c r="AL7" s="759"/>
      <c r="AM7" s="759"/>
      <c r="AN7" s="759"/>
      <c r="AO7" s="759"/>
      <c r="AP7" s="759">
        <v>29683</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562</v>
      </c>
      <c r="BT7" s="747"/>
      <c r="BU7" s="747"/>
      <c r="BV7" s="747"/>
      <c r="BW7" s="747"/>
      <c r="BX7" s="747"/>
      <c r="BY7" s="747"/>
      <c r="BZ7" s="747"/>
      <c r="CA7" s="747"/>
      <c r="CB7" s="747"/>
      <c r="CC7" s="747"/>
      <c r="CD7" s="747"/>
      <c r="CE7" s="747"/>
      <c r="CF7" s="747"/>
      <c r="CG7" s="762"/>
      <c r="CH7" s="743">
        <v>2</v>
      </c>
      <c r="CI7" s="744"/>
      <c r="CJ7" s="744"/>
      <c r="CK7" s="744"/>
      <c r="CL7" s="745"/>
      <c r="CM7" s="743">
        <v>112</v>
      </c>
      <c r="CN7" s="744"/>
      <c r="CO7" s="744"/>
      <c r="CP7" s="744"/>
      <c r="CQ7" s="745"/>
      <c r="CR7" s="743">
        <v>100</v>
      </c>
      <c r="CS7" s="744"/>
      <c r="CT7" s="744"/>
      <c r="CU7" s="744"/>
      <c r="CV7" s="745"/>
      <c r="CW7" s="743" t="s">
        <v>553</v>
      </c>
      <c r="CX7" s="744"/>
      <c r="CY7" s="744"/>
      <c r="CZ7" s="744"/>
      <c r="DA7" s="745"/>
      <c r="DB7" s="743" t="s">
        <v>553</v>
      </c>
      <c r="DC7" s="744"/>
      <c r="DD7" s="744"/>
      <c r="DE7" s="744"/>
      <c r="DF7" s="745"/>
      <c r="DG7" s="743" t="s">
        <v>553</v>
      </c>
      <c r="DH7" s="744"/>
      <c r="DI7" s="744"/>
      <c r="DJ7" s="744"/>
      <c r="DK7" s="745"/>
      <c r="DL7" s="743" t="s">
        <v>553</v>
      </c>
      <c r="DM7" s="744"/>
      <c r="DN7" s="744"/>
      <c r="DO7" s="744"/>
      <c r="DP7" s="745"/>
      <c r="DQ7" s="743" t="s">
        <v>553</v>
      </c>
      <c r="DR7" s="744"/>
      <c r="DS7" s="744"/>
      <c r="DT7" s="744"/>
      <c r="DU7" s="745"/>
      <c r="DV7" s="746"/>
      <c r="DW7" s="747"/>
      <c r="DX7" s="747"/>
      <c r="DY7" s="747"/>
      <c r="DZ7" s="748"/>
      <c r="EA7" s="234"/>
    </row>
    <row r="8" spans="1:131" s="235" customFormat="1" ht="26.25" customHeight="1" x14ac:dyDescent="0.2">
      <c r="A8" s="238">
        <v>2</v>
      </c>
      <c r="B8" s="780" t="s">
        <v>374</v>
      </c>
      <c r="C8" s="781"/>
      <c r="D8" s="781"/>
      <c r="E8" s="781"/>
      <c r="F8" s="781"/>
      <c r="G8" s="781"/>
      <c r="H8" s="781"/>
      <c r="I8" s="781"/>
      <c r="J8" s="781"/>
      <c r="K8" s="781"/>
      <c r="L8" s="781"/>
      <c r="M8" s="781"/>
      <c r="N8" s="781"/>
      <c r="O8" s="781"/>
      <c r="P8" s="782"/>
      <c r="Q8" s="783">
        <v>12</v>
      </c>
      <c r="R8" s="784"/>
      <c r="S8" s="784"/>
      <c r="T8" s="784"/>
      <c r="U8" s="784"/>
      <c r="V8" s="784">
        <v>12</v>
      </c>
      <c r="W8" s="784"/>
      <c r="X8" s="784"/>
      <c r="Y8" s="784"/>
      <c r="Z8" s="784"/>
      <c r="AA8" s="785" t="s">
        <v>552</v>
      </c>
      <c r="AB8" s="777"/>
      <c r="AC8" s="777"/>
      <c r="AD8" s="777"/>
      <c r="AE8" s="769"/>
      <c r="AF8" s="786" t="s">
        <v>122</v>
      </c>
      <c r="AG8" s="787"/>
      <c r="AH8" s="787"/>
      <c r="AI8" s="787"/>
      <c r="AJ8" s="788"/>
      <c r="AK8" s="769">
        <v>7</v>
      </c>
      <c r="AL8" s="770"/>
      <c r="AM8" s="770"/>
      <c r="AN8" s="770"/>
      <c r="AO8" s="770"/>
      <c r="AP8" s="785" t="s">
        <v>552</v>
      </c>
      <c r="AQ8" s="777"/>
      <c r="AR8" s="777"/>
      <c r="AS8" s="777"/>
      <c r="AT8" s="769"/>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2">
      <c r="A9" s="238">
        <v>3</v>
      </c>
      <c r="B9" s="780" t="s">
        <v>375</v>
      </c>
      <c r="C9" s="781"/>
      <c r="D9" s="781"/>
      <c r="E9" s="781"/>
      <c r="F9" s="781"/>
      <c r="G9" s="781"/>
      <c r="H9" s="781"/>
      <c r="I9" s="781"/>
      <c r="J9" s="781"/>
      <c r="K9" s="781"/>
      <c r="L9" s="781"/>
      <c r="M9" s="781"/>
      <c r="N9" s="781"/>
      <c r="O9" s="781"/>
      <c r="P9" s="782"/>
      <c r="Q9" s="783">
        <v>269</v>
      </c>
      <c r="R9" s="784"/>
      <c r="S9" s="784"/>
      <c r="T9" s="784"/>
      <c r="U9" s="784"/>
      <c r="V9" s="784">
        <v>269</v>
      </c>
      <c r="W9" s="784"/>
      <c r="X9" s="784"/>
      <c r="Y9" s="784"/>
      <c r="Z9" s="784"/>
      <c r="AA9" s="785" t="s">
        <v>552</v>
      </c>
      <c r="AB9" s="777"/>
      <c r="AC9" s="777"/>
      <c r="AD9" s="777"/>
      <c r="AE9" s="769"/>
      <c r="AF9" s="786" t="s">
        <v>122</v>
      </c>
      <c r="AG9" s="787"/>
      <c r="AH9" s="787"/>
      <c r="AI9" s="787"/>
      <c r="AJ9" s="788"/>
      <c r="AK9" s="769">
        <v>186</v>
      </c>
      <c r="AL9" s="770"/>
      <c r="AM9" s="770"/>
      <c r="AN9" s="770"/>
      <c r="AO9" s="770"/>
      <c r="AP9" s="770">
        <v>1266</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t="s">
        <v>376</v>
      </c>
      <c r="C10" s="781"/>
      <c r="D10" s="781"/>
      <c r="E10" s="781"/>
      <c r="F10" s="781"/>
      <c r="G10" s="781"/>
      <c r="H10" s="781"/>
      <c r="I10" s="781"/>
      <c r="J10" s="781"/>
      <c r="K10" s="781"/>
      <c r="L10" s="781"/>
      <c r="M10" s="781"/>
      <c r="N10" s="781"/>
      <c r="O10" s="781"/>
      <c r="P10" s="782"/>
      <c r="Q10" s="783">
        <v>30</v>
      </c>
      <c r="R10" s="784"/>
      <c r="S10" s="784"/>
      <c r="T10" s="784"/>
      <c r="U10" s="784"/>
      <c r="V10" s="784">
        <v>28</v>
      </c>
      <c r="W10" s="784"/>
      <c r="X10" s="784"/>
      <c r="Y10" s="784"/>
      <c r="Z10" s="784"/>
      <c r="AA10" s="784">
        <v>1</v>
      </c>
      <c r="AB10" s="784"/>
      <c r="AC10" s="784"/>
      <c r="AD10" s="784"/>
      <c r="AE10" s="789"/>
      <c r="AF10" s="786">
        <v>1</v>
      </c>
      <c r="AG10" s="787"/>
      <c r="AH10" s="787"/>
      <c r="AI10" s="787"/>
      <c r="AJ10" s="788"/>
      <c r="AK10" s="769">
        <v>4</v>
      </c>
      <c r="AL10" s="770"/>
      <c r="AM10" s="770"/>
      <c r="AN10" s="770"/>
      <c r="AO10" s="770"/>
      <c r="AP10" s="785" t="s">
        <v>552</v>
      </c>
      <c r="AQ10" s="777"/>
      <c r="AR10" s="777"/>
      <c r="AS10" s="777"/>
      <c r="AT10" s="769"/>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9"/>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9"/>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9"/>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9"/>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9"/>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9"/>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9"/>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9"/>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9"/>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9"/>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9"/>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800"/>
      <c r="R22" s="801"/>
      <c r="S22" s="801"/>
      <c r="T22" s="801"/>
      <c r="U22" s="801"/>
      <c r="V22" s="801"/>
      <c r="W22" s="801"/>
      <c r="X22" s="801"/>
      <c r="Y22" s="801"/>
      <c r="Z22" s="801"/>
      <c r="AA22" s="801"/>
      <c r="AB22" s="801"/>
      <c r="AC22" s="801"/>
      <c r="AD22" s="801"/>
      <c r="AE22" s="802"/>
      <c r="AF22" s="786"/>
      <c r="AG22" s="787"/>
      <c r="AH22" s="787"/>
      <c r="AI22" s="787"/>
      <c r="AJ22" s="788"/>
      <c r="AK22" s="803"/>
      <c r="AL22" s="804"/>
      <c r="AM22" s="804"/>
      <c r="AN22" s="804"/>
      <c r="AO22" s="804"/>
      <c r="AP22" s="804"/>
      <c r="AQ22" s="804"/>
      <c r="AR22" s="804"/>
      <c r="AS22" s="804"/>
      <c r="AT22" s="804"/>
      <c r="AU22" s="805"/>
      <c r="AV22" s="805"/>
      <c r="AW22" s="805"/>
      <c r="AX22" s="805"/>
      <c r="AY22" s="806"/>
      <c r="AZ22" s="807" t="s">
        <v>377</v>
      </c>
      <c r="BA22" s="807"/>
      <c r="BB22" s="807"/>
      <c r="BC22" s="807"/>
      <c r="BD22" s="808"/>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378</v>
      </c>
      <c r="B23" s="790" t="s">
        <v>379</v>
      </c>
      <c r="C23" s="791"/>
      <c r="D23" s="791"/>
      <c r="E23" s="791"/>
      <c r="F23" s="791"/>
      <c r="G23" s="791"/>
      <c r="H23" s="791"/>
      <c r="I23" s="791"/>
      <c r="J23" s="791"/>
      <c r="K23" s="791"/>
      <c r="L23" s="791"/>
      <c r="M23" s="791"/>
      <c r="N23" s="791"/>
      <c r="O23" s="791"/>
      <c r="P23" s="792"/>
      <c r="Q23" s="793">
        <v>27279</v>
      </c>
      <c r="R23" s="794"/>
      <c r="S23" s="794"/>
      <c r="T23" s="794"/>
      <c r="U23" s="794"/>
      <c r="V23" s="794">
        <v>26072</v>
      </c>
      <c r="W23" s="794"/>
      <c r="X23" s="794"/>
      <c r="Y23" s="794"/>
      <c r="Z23" s="794"/>
      <c r="AA23" s="794">
        <v>1208</v>
      </c>
      <c r="AB23" s="794"/>
      <c r="AC23" s="794"/>
      <c r="AD23" s="794"/>
      <c r="AE23" s="795"/>
      <c r="AF23" s="796">
        <v>895</v>
      </c>
      <c r="AG23" s="794"/>
      <c r="AH23" s="794"/>
      <c r="AI23" s="794"/>
      <c r="AJ23" s="797"/>
      <c r="AK23" s="798"/>
      <c r="AL23" s="799"/>
      <c r="AM23" s="799"/>
      <c r="AN23" s="799"/>
      <c r="AO23" s="799"/>
      <c r="AP23" s="794">
        <v>30949</v>
      </c>
      <c r="AQ23" s="794"/>
      <c r="AR23" s="794"/>
      <c r="AS23" s="794"/>
      <c r="AT23" s="794"/>
      <c r="AU23" s="810"/>
      <c r="AV23" s="810"/>
      <c r="AW23" s="810"/>
      <c r="AX23" s="810"/>
      <c r="AY23" s="811"/>
      <c r="AZ23" s="812" t="s">
        <v>122</v>
      </c>
      <c r="BA23" s="813"/>
      <c r="BB23" s="813"/>
      <c r="BC23" s="813"/>
      <c r="BD23" s="814"/>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9" t="s">
        <v>380</v>
      </c>
      <c r="B24" s="809"/>
      <c r="C24" s="809"/>
      <c r="D24" s="809"/>
      <c r="E24" s="809"/>
      <c r="F24" s="809"/>
      <c r="G24" s="809"/>
      <c r="H24" s="809"/>
      <c r="I24" s="809"/>
      <c r="J24" s="809"/>
      <c r="K24" s="809"/>
      <c r="L24" s="809"/>
      <c r="M24" s="809"/>
      <c r="N24" s="809"/>
      <c r="O24" s="809"/>
      <c r="P24" s="809"/>
      <c r="Q24" s="809"/>
      <c r="R24" s="809"/>
      <c r="S24" s="809"/>
      <c r="T24" s="809"/>
      <c r="U24" s="809"/>
      <c r="V24" s="809"/>
      <c r="W24" s="809"/>
      <c r="X24" s="809"/>
      <c r="Y24" s="809"/>
      <c r="Z24" s="809"/>
      <c r="AA24" s="809"/>
      <c r="AB24" s="809"/>
      <c r="AC24" s="809"/>
      <c r="AD24" s="809"/>
      <c r="AE24" s="809"/>
      <c r="AF24" s="809"/>
      <c r="AG24" s="809"/>
      <c r="AH24" s="809"/>
      <c r="AI24" s="809"/>
      <c r="AJ24" s="809"/>
      <c r="AK24" s="809"/>
      <c r="AL24" s="809"/>
      <c r="AM24" s="809"/>
      <c r="AN24" s="809"/>
      <c r="AO24" s="809"/>
      <c r="AP24" s="809"/>
      <c r="AQ24" s="809"/>
      <c r="AR24" s="809"/>
      <c r="AS24" s="809"/>
      <c r="AT24" s="809"/>
      <c r="AU24" s="809"/>
      <c r="AV24" s="809"/>
      <c r="AW24" s="809"/>
      <c r="AX24" s="809"/>
      <c r="AY24" s="809"/>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381</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356</v>
      </c>
      <c r="B26" s="728"/>
      <c r="C26" s="728"/>
      <c r="D26" s="728"/>
      <c r="E26" s="728"/>
      <c r="F26" s="728"/>
      <c r="G26" s="728"/>
      <c r="H26" s="728"/>
      <c r="I26" s="728"/>
      <c r="J26" s="728"/>
      <c r="K26" s="728"/>
      <c r="L26" s="728"/>
      <c r="M26" s="728"/>
      <c r="N26" s="728"/>
      <c r="O26" s="728"/>
      <c r="P26" s="729"/>
      <c r="Q26" s="733" t="s">
        <v>382</v>
      </c>
      <c r="R26" s="734"/>
      <c r="S26" s="734"/>
      <c r="T26" s="734"/>
      <c r="U26" s="735"/>
      <c r="V26" s="733" t="s">
        <v>383</v>
      </c>
      <c r="W26" s="734"/>
      <c r="X26" s="734"/>
      <c r="Y26" s="734"/>
      <c r="Z26" s="735"/>
      <c r="AA26" s="733" t="s">
        <v>384</v>
      </c>
      <c r="AB26" s="734"/>
      <c r="AC26" s="734"/>
      <c r="AD26" s="734"/>
      <c r="AE26" s="734"/>
      <c r="AF26" s="815" t="s">
        <v>385</v>
      </c>
      <c r="AG26" s="816"/>
      <c r="AH26" s="816"/>
      <c r="AI26" s="816"/>
      <c r="AJ26" s="817"/>
      <c r="AK26" s="734" t="s">
        <v>386</v>
      </c>
      <c r="AL26" s="734"/>
      <c r="AM26" s="734"/>
      <c r="AN26" s="734"/>
      <c r="AO26" s="735"/>
      <c r="AP26" s="733" t="s">
        <v>387</v>
      </c>
      <c r="AQ26" s="734"/>
      <c r="AR26" s="734"/>
      <c r="AS26" s="734"/>
      <c r="AT26" s="735"/>
      <c r="AU26" s="733" t="s">
        <v>388</v>
      </c>
      <c r="AV26" s="734"/>
      <c r="AW26" s="734"/>
      <c r="AX26" s="734"/>
      <c r="AY26" s="735"/>
      <c r="AZ26" s="733" t="s">
        <v>389</v>
      </c>
      <c r="BA26" s="734"/>
      <c r="BB26" s="734"/>
      <c r="BC26" s="734"/>
      <c r="BD26" s="735"/>
      <c r="BE26" s="733" t="s">
        <v>363</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8"/>
      <c r="AG27" s="819"/>
      <c r="AH27" s="819"/>
      <c r="AI27" s="819"/>
      <c r="AJ27" s="820"/>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390</v>
      </c>
      <c r="C28" s="750"/>
      <c r="D28" s="750"/>
      <c r="E28" s="750"/>
      <c r="F28" s="750"/>
      <c r="G28" s="750"/>
      <c r="H28" s="750"/>
      <c r="I28" s="750"/>
      <c r="J28" s="750"/>
      <c r="K28" s="750"/>
      <c r="L28" s="750"/>
      <c r="M28" s="750"/>
      <c r="N28" s="750"/>
      <c r="O28" s="750"/>
      <c r="P28" s="751"/>
      <c r="Q28" s="823">
        <v>3399</v>
      </c>
      <c r="R28" s="824"/>
      <c r="S28" s="824"/>
      <c r="T28" s="824"/>
      <c r="U28" s="824"/>
      <c r="V28" s="824">
        <v>3370</v>
      </c>
      <c r="W28" s="824"/>
      <c r="X28" s="824"/>
      <c r="Y28" s="824"/>
      <c r="Z28" s="824"/>
      <c r="AA28" s="824">
        <v>29</v>
      </c>
      <c r="AB28" s="824"/>
      <c r="AC28" s="824"/>
      <c r="AD28" s="824"/>
      <c r="AE28" s="825"/>
      <c r="AF28" s="826">
        <v>29</v>
      </c>
      <c r="AG28" s="824"/>
      <c r="AH28" s="824"/>
      <c r="AI28" s="824"/>
      <c r="AJ28" s="827"/>
      <c r="AK28" s="828">
        <v>300</v>
      </c>
      <c r="AL28" s="829"/>
      <c r="AM28" s="829"/>
      <c r="AN28" s="829"/>
      <c r="AO28" s="829"/>
      <c r="AP28" s="829">
        <v>0</v>
      </c>
      <c r="AQ28" s="829"/>
      <c r="AR28" s="829"/>
      <c r="AS28" s="829"/>
      <c r="AT28" s="829"/>
      <c r="AU28" s="829">
        <v>0</v>
      </c>
      <c r="AV28" s="829"/>
      <c r="AW28" s="829"/>
      <c r="AX28" s="829"/>
      <c r="AY28" s="829"/>
      <c r="AZ28" s="830" t="s">
        <v>553</v>
      </c>
      <c r="BA28" s="830"/>
      <c r="BB28" s="830"/>
      <c r="BC28" s="830"/>
      <c r="BD28" s="830"/>
      <c r="BE28" s="821"/>
      <c r="BF28" s="821"/>
      <c r="BG28" s="821"/>
      <c r="BH28" s="821"/>
      <c r="BI28" s="822"/>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391</v>
      </c>
      <c r="C29" s="781"/>
      <c r="D29" s="781"/>
      <c r="E29" s="781"/>
      <c r="F29" s="781"/>
      <c r="G29" s="781"/>
      <c r="H29" s="781"/>
      <c r="I29" s="781"/>
      <c r="J29" s="781"/>
      <c r="K29" s="781"/>
      <c r="L29" s="781"/>
      <c r="M29" s="781"/>
      <c r="N29" s="781"/>
      <c r="O29" s="781"/>
      <c r="P29" s="782"/>
      <c r="Q29" s="783">
        <v>547</v>
      </c>
      <c r="R29" s="784"/>
      <c r="S29" s="784"/>
      <c r="T29" s="784"/>
      <c r="U29" s="784"/>
      <c r="V29" s="784">
        <v>546</v>
      </c>
      <c r="W29" s="784"/>
      <c r="X29" s="784"/>
      <c r="Y29" s="784"/>
      <c r="Z29" s="784"/>
      <c r="AA29" s="784">
        <v>1</v>
      </c>
      <c r="AB29" s="784"/>
      <c r="AC29" s="784"/>
      <c r="AD29" s="784"/>
      <c r="AE29" s="789"/>
      <c r="AF29" s="786">
        <v>1</v>
      </c>
      <c r="AG29" s="787"/>
      <c r="AH29" s="787"/>
      <c r="AI29" s="787"/>
      <c r="AJ29" s="788"/>
      <c r="AK29" s="834">
        <v>149</v>
      </c>
      <c r="AL29" s="831"/>
      <c r="AM29" s="831"/>
      <c r="AN29" s="831"/>
      <c r="AO29" s="831"/>
      <c r="AP29" s="831">
        <v>0</v>
      </c>
      <c r="AQ29" s="831"/>
      <c r="AR29" s="831"/>
      <c r="AS29" s="831"/>
      <c r="AT29" s="831"/>
      <c r="AU29" s="831">
        <v>0</v>
      </c>
      <c r="AV29" s="831"/>
      <c r="AW29" s="831"/>
      <c r="AX29" s="831"/>
      <c r="AY29" s="831"/>
      <c r="AZ29" s="830" t="s">
        <v>553</v>
      </c>
      <c r="BA29" s="830"/>
      <c r="BB29" s="830"/>
      <c r="BC29" s="830"/>
      <c r="BD29" s="830"/>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392</v>
      </c>
      <c r="C30" s="781"/>
      <c r="D30" s="781"/>
      <c r="E30" s="781"/>
      <c r="F30" s="781"/>
      <c r="G30" s="781"/>
      <c r="H30" s="781"/>
      <c r="I30" s="781"/>
      <c r="J30" s="781"/>
      <c r="K30" s="781"/>
      <c r="L30" s="781"/>
      <c r="M30" s="781"/>
      <c r="N30" s="781"/>
      <c r="O30" s="781"/>
      <c r="P30" s="782"/>
      <c r="Q30" s="783">
        <v>5438</v>
      </c>
      <c r="R30" s="784"/>
      <c r="S30" s="784"/>
      <c r="T30" s="784"/>
      <c r="U30" s="784"/>
      <c r="V30" s="784">
        <v>5255</v>
      </c>
      <c r="W30" s="784"/>
      <c r="X30" s="784"/>
      <c r="Y30" s="784"/>
      <c r="Z30" s="784"/>
      <c r="AA30" s="784">
        <v>183</v>
      </c>
      <c r="AB30" s="784"/>
      <c r="AC30" s="784"/>
      <c r="AD30" s="784"/>
      <c r="AE30" s="789"/>
      <c r="AF30" s="786">
        <v>183</v>
      </c>
      <c r="AG30" s="787"/>
      <c r="AH30" s="787"/>
      <c r="AI30" s="787"/>
      <c r="AJ30" s="788"/>
      <c r="AK30" s="834">
        <v>755</v>
      </c>
      <c r="AL30" s="831"/>
      <c r="AM30" s="831"/>
      <c r="AN30" s="831"/>
      <c r="AO30" s="831"/>
      <c r="AP30" s="831">
        <v>0</v>
      </c>
      <c r="AQ30" s="831"/>
      <c r="AR30" s="831"/>
      <c r="AS30" s="831"/>
      <c r="AT30" s="831"/>
      <c r="AU30" s="831">
        <v>0</v>
      </c>
      <c r="AV30" s="831"/>
      <c r="AW30" s="831"/>
      <c r="AX30" s="831"/>
      <c r="AY30" s="831"/>
      <c r="AZ30" s="830" t="s">
        <v>553</v>
      </c>
      <c r="BA30" s="830"/>
      <c r="BB30" s="830"/>
      <c r="BC30" s="830"/>
      <c r="BD30" s="830"/>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393</v>
      </c>
      <c r="C31" s="781"/>
      <c r="D31" s="781"/>
      <c r="E31" s="781"/>
      <c r="F31" s="781"/>
      <c r="G31" s="781"/>
      <c r="H31" s="781"/>
      <c r="I31" s="781"/>
      <c r="J31" s="781"/>
      <c r="K31" s="781"/>
      <c r="L31" s="781"/>
      <c r="M31" s="781"/>
      <c r="N31" s="781"/>
      <c r="O31" s="781"/>
      <c r="P31" s="782"/>
      <c r="Q31" s="783">
        <v>292</v>
      </c>
      <c r="R31" s="784"/>
      <c r="S31" s="784"/>
      <c r="T31" s="784"/>
      <c r="U31" s="784"/>
      <c r="V31" s="784">
        <v>292</v>
      </c>
      <c r="W31" s="784"/>
      <c r="X31" s="784"/>
      <c r="Y31" s="784"/>
      <c r="Z31" s="784"/>
      <c r="AA31" s="830" t="s">
        <v>553</v>
      </c>
      <c r="AB31" s="830"/>
      <c r="AC31" s="830"/>
      <c r="AD31" s="830"/>
      <c r="AE31" s="830"/>
      <c r="AF31" s="786" t="s">
        <v>122</v>
      </c>
      <c r="AG31" s="787"/>
      <c r="AH31" s="787"/>
      <c r="AI31" s="787"/>
      <c r="AJ31" s="788"/>
      <c r="AK31" s="834">
        <v>147</v>
      </c>
      <c r="AL31" s="831"/>
      <c r="AM31" s="831"/>
      <c r="AN31" s="831"/>
      <c r="AO31" s="831"/>
      <c r="AP31" s="831">
        <v>19</v>
      </c>
      <c r="AQ31" s="831"/>
      <c r="AR31" s="831"/>
      <c r="AS31" s="831"/>
      <c r="AT31" s="831"/>
      <c r="AU31" s="831">
        <v>6</v>
      </c>
      <c r="AV31" s="831"/>
      <c r="AW31" s="831"/>
      <c r="AX31" s="831"/>
      <c r="AY31" s="831"/>
      <c r="AZ31" s="830" t="s">
        <v>553</v>
      </c>
      <c r="BA31" s="830"/>
      <c r="BB31" s="830"/>
      <c r="BC31" s="830"/>
      <c r="BD31" s="830"/>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394</v>
      </c>
      <c r="C32" s="781"/>
      <c r="D32" s="781"/>
      <c r="E32" s="781"/>
      <c r="F32" s="781"/>
      <c r="G32" s="781"/>
      <c r="H32" s="781"/>
      <c r="I32" s="781"/>
      <c r="J32" s="781"/>
      <c r="K32" s="781"/>
      <c r="L32" s="781"/>
      <c r="M32" s="781"/>
      <c r="N32" s="781"/>
      <c r="O32" s="781"/>
      <c r="P32" s="782"/>
      <c r="Q32" s="783">
        <v>930</v>
      </c>
      <c r="R32" s="784"/>
      <c r="S32" s="784"/>
      <c r="T32" s="784"/>
      <c r="U32" s="784"/>
      <c r="V32" s="784">
        <v>1008</v>
      </c>
      <c r="W32" s="784"/>
      <c r="X32" s="784"/>
      <c r="Y32" s="784"/>
      <c r="Z32" s="784"/>
      <c r="AA32" s="784">
        <v>-78</v>
      </c>
      <c r="AB32" s="784"/>
      <c r="AC32" s="784"/>
      <c r="AD32" s="784"/>
      <c r="AE32" s="789"/>
      <c r="AF32" s="786">
        <v>716</v>
      </c>
      <c r="AG32" s="787"/>
      <c r="AH32" s="787"/>
      <c r="AI32" s="787"/>
      <c r="AJ32" s="788"/>
      <c r="AK32" s="834">
        <v>211</v>
      </c>
      <c r="AL32" s="831"/>
      <c r="AM32" s="831"/>
      <c r="AN32" s="831"/>
      <c r="AO32" s="831"/>
      <c r="AP32" s="831">
        <v>3013</v>
      </c>
      <c r="AQ32" s="831"/>
      <c r="AR32" s="831"/>
      <c r="AS32" s="831"/>
      <c r="AT32" s="831"/>
      <c r="AU32" s="831">
        <v>1322</v>
      </c>
      <c r="AV32" s="831"/>
      <c r="AW32" s="831"/>
      <c r="AX32" s="831"/>
      <c r="AY32" s="831"/>
      <c r="AZ32" s="830" t="s">
        <v>553</v>
      </c>
      <c r="BA32" s="830"/>
      <c r="BB32" s="830"/>
      <c r="BC32" s="830"/>
      <c r="BD32" s="830"/>
      <c r="BE32" s="832" t="s">
        <v>395</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396</v>
      </c>
      <c r="C33" s="781"/>
      <c r="D33" s="781"/>
      <c r="E33" s="781"/>
      <c r="F33" s="781"/>
      <c r="G33" s="781"/>
      <c r="H33" s="781"/>
      <c r="I33" s="781"/>
      <c r="J33" s="781"/>
      <c r="K33" s="781"/>
      <c r="L33" s="781"/>
      <c r="M33" s="781"/>
      <c r="N33" s="781"/>
      <c r="O33" s="781"/>
      <c r="P33" s="782"/>
      <c r="Q33" s="783">
        <v>2057</v>
      </c>
      <c r="R33" s="784"/>
      <c r="S33" s="784"/>
      <c r="T33" s="784"/>
      <c r="U33" s="784"/>
      <c r="V33" s="784">
        <v>2250</v>
      </c>
      <c r="W33" s="784"/>
      <c r="X33" s="784"/>
      <c r="Y33" s="784"/>
      <c r="Z33" s="784"/>
      <c r="AA33" s="784">
        <v>-193</v>
      </c>
      <c r="AB33" s="784"/>
      <c r="AC33" s="784"/>
      <c r="AD33" s="784"/>
      <c r="AE33" s="789"/>
      <c r="AF33" s="786">
        <v>1077</v>
      </c>
      <c r="AG33" s="787"/>
      <c r="AH33" s="787"/>
      <c r="AI33" s="787"/>
      <c r="AJ33" s="788"/>
      <c r="AK33" s="834">
        <v>316</v>
      </c>
      <c r="AL33" s="831"/>
      <c r="AM33" s="831"/>
      <c r="AN33" s="831"/>
      <c r="AO33" s="831"/>
      <c r="AP33" s="831">
        <v>1191</v>
      </c>
      <c r="AQ33" s="831"/>
      <c r="AR33" s="831"/>
      <c r="AS33" s="831"/>
      <c r="AT33" s="831"/>
      <c r="AU33" s="831">
        <v>683</v>
      </c>
      <c r="AV33" s="831"/>
      <c r="AW33" s="831"/>
      <c r="AX33" s="831"/>
      <c r="AY33" s="831"/>
      <c r="AZ33" s="830" t="s">
        <v>553</v>
      </c>
      <c r="BA33" s="830"/>
      <c r="BB33" s="830"/>
      <c r="BC33" s="830"/>
      <c r="BD33" s="830"/>
      <c r="BE33" s="832" t="s">
        <v>395</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t="s">
        <v>397</v>
      </c>
      <c r="C34" s="781"/>
      <c r="D34" s="781"/>
      <c r="E34" s="781"/>
      <c r="F34" s="781"/>
      <c r="G34" s="781"/>
      <c r="H34" s="781"/>
      <c r="I34" s="781"/>
      <c r="J34" s="781"/>
      <c r="K34" s="781"/>
      <c r="L34" s="781"/>
      <c r="M34" s="781"/>
      <c r="N34" s="781"/>
      <c r="O34" s="781"/>
      <c r="P34" s="782"/>
      <c r="Q34" s="783">
        <v>872</v>
      </c>
      <c r="R34" s="784"/>
      <c r="S34" s="784"/>
      <c r="T34" s="784"/>
      <c r="U34" s="784"/>
      <c r="V34" s="784">
        <v>869</v>
      </c>
      <c r="W34" s="784"/>
      <c r="X34" s="784"/>
      <c r="Y34" s="784"/>
      <c r="Z34" s="784"/>
      <c r="AA34" s="784">
        <v>3</v>
      </c>
      <c r="AB34" s="784"/>
      <c r="AC34" s="784"/>
      <c r="AD34" s="784"/>
      <c r="AE34" s="789"/>
      <c r="AF34" s="786">
        <v>148</v>
      </c>
      <c r="AG34" s="787"/>
      <c r="AH34" s="787"/>
      <c r="AI34" s="787"/>
      <c r="AJ34" s="788"/>
      <c r="AK34" s="834">
        <v>351</v>
      </c>
      <c r="AL34" s="831"/>
      <c r="AM34" s="831"/>
      <c r="AN34" s="831"/>
      <c r="AO34" s="831"/>
      <c r="AP34" s="831">
        <v>6583</v>
      </c>
      <c r="AQ34" s="831"/>
      <c r="AR34" s="831"/>
      <c r="AS34" s="831"/>
      <c r="AT34" s="831"/>
      <c r="AU34" s="831">
        <v>4081</v>
      </c>
      <c r="AV34" s="831"/>
      <c r="AW34" s="831"/>
      <c r="AX34" s="831"/>
      <c r="AY34" s="831"/>
      <c r="AZ34" s="830" t="s">
        <v>553</v>
      </c>
      <c r="BA34" s="830"/>
      <c r="BB34" s="830"/>
      <c r="BC34" s="830"/>
      <c r="BD34" s="830"/>
      <c r="BE34" s="832" t="s">
        <v>395</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t="s">
        <v>398</v>
      </c>
      <c r="C35" s="781"/>
      <c r="D35" s="781"/>
      <c r="E35" s="781"/>
      <c r="F35" s="781"/>
      <c r="G35" s="781"/>
      <c r="H35" s="781"/>
      <c r="I35" s="781"/>
      <c r="J35" s="781"/>
      <c r="K35" s="781"/>
      <c r="L35" s="781"/>
      <c r="M35" s="781"/>
      <c r="N35" s="781"/>
      <c r="O35" s="781"/>
      <c r="P35" s="782"/>
      <c r="Q35" s="783">
        <v>45</v>
      </c>
      <c r="R35" s="784"/>
      <c r="S35" s="784"/>
      <c r="T35" s="784"/>
      <c r="U35" s="784"/>
      <c r="V35" s="784">
        <v>45</v>
      </c>
      <c r="W35" s="784"/>
      <c r="X35" s="784"/>
      <c r="Y35" s="784"/>
      <c r="Z35" s="784"/>
      <c r="AA35" s="784">
        <v>0</v>
      </c>
      <c r="AB35" s="784"/>
      <c r="AC35" s="784"/>
      <c r="AD35" s="784"/>
      <c r="AE35" s="789"/>
      <c r="AF35" s="786">
        <v>26</v>
      </c>
      <c r="AG35" s="787"/>
      <c r="AH35" s="787"/>
      <c r="AI35" s="787"/>
      <c r="AJ35" s="788"/>
      <c r="AK35" s="834">
        <v>14</v>
      </c>
      <c r="AL35" s="831"/>
      <c r="AM35" s="831"/>
      <c r="AN35" s="831"/>
      <c r="AO35" s="831"/>
      <c r="AP35" s="831">
        <v>0</v>
      </c>
      <c r="AQ35" s="831"/>
      <c r="AR35" s="831"/>
      <c r="AS35" s="831"/>
      <c r="AT35" s="831"/>
      <c r="AU35" s="831">
        <v>0</v>
      </c>
      <c r="AV35" s="831"/>
      <c r="AW35" s="831"/>
      <c r="AX35" s="831"/>
      <c r="AY35" s="831"/>
      <c r="AZ35" s="830" t="s">
        <v>553</v>
      </c>
      <c r="BA35" s="830"/>
      <c r="BB35" s="830"/>
      <c r="BC35" s="830"/>
      <c r="BD35" s="830"/>
      <c r="BE35" s="832" t="s">
        <v>399</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9"/>
      <c r="AF36" s="786"/>
      <c r="AG36" s="787"/>
      <c r="AH36" s="787"/>
      <c r="AI36" s="787"/>
      <c r="AJ36" s="788"/>
      <c r="AK36" s="834"/>
      <c r="AL36" s="831"/>
      <c r="AM36" s="831"/>
      <c r="AN36" s="831"/>
      <c r="AO36" s="831"/>
      <c r="AP36" s="831"/>
      <c r="AQ36" s="831"/>
      <c r="AR36" s="831"/>
      <c r="AS36" s="831"/>
      <c r="AT36" s="831"/>
      <c r="AU36" s="831"/>
      <c r="AV36" s="831"/>
      <c r="AW36" s="831"/>
      <c r="AX36" s="831"/>
      <c r="AY36" s="831"/>
      <c r="AZ36" s="830"/>
      <c r="BA36" s="830"/>
      <c r="BB36" s="830"/>
      <c r="BC36" s="830"/>
      <c r="BD36" s="830"/>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9"/>
      <c r="AF37" s="786"/>
      <c r="AG37" s="787"/>
      <c r="AH37" s="787"/>
      <c r="AI37" s="787"/>
      <c r="AJ37" s="788"/>
      <c r="AK37" s="834"/>
      <c r="AL37" s="831"/>
      <c r="AM37" s="831"/>
      <c r="AN37" s="831"/>
      <c r="AO37" s="831"/>
      <c r="AP37" s="831"/>
      <c r="AQ37" s="831"/>
      <c r="AR37" s="831"/>
      <c r="AS37" s="831"/>
      <c r="AT37" s="831"/>
      <c r="AU37" s="831"/>
      <c r="AV37" s="831"/>
      <c r="AW37" s="831"/>
      <c r="AX37" s="831"/>
      <c r="AY37" s="831"/>
      <c r="AZ37" s="830"/>
      <c r="BA37" s="830"/>
      <c r="BB37" s="830"/>
      <c r="BC37" s="830"/>
      <c r="BD37" s="830"/>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9"/>
      <c r="AF38" s="786"/>
      <c r="AG38" s="787"/>
      <c r="AH38" s="787"/>
      <c r="AI38" s="787"/>
      <c r="AJ38" s="788"/>
      <c r="AK38" s="834"/>
      <c r="AL38" s="831"/>
      <c r="AM38" s="831"/>
      <c r="AN38" s="831"/>
      <c r="AO38" s="831"/>
      <c r="AP38" s="831"/>
      <c r="AQ38" s="831"/>
      <c r="AR38" s="831"/>
      <c r="AS38" s="831"/>
      <c r="AT38" s="831"/>
      <c r="AU38" s="831"/>
      <c r="AV38" s="831"/>
      <c r="AW38" s="831"/>
      <c r="AX38" s="831"/>
      <c r="AY38" s="831"/>
      <c r="AZ38" s="830"/>
      <c r="BA38" s="830"/>
      <c r="BB38" s="830"/>
      <c r="BC38" s="830"/>
      <c r="BD38" s="830"/>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9"/>
      <c r="AF39" s="786"/>
      <c r="AG39" s="787"/>
      <c r="AH39" s="787"/>
      <c r="AI39" s="787"/>
      <c r="AJ39" s="788"/>
      <c r="AK39" s="834"/>
      <c r="AL39" s="831"/>
      <c r="AM39" s="831"/>
      <c r="AN39" s="831"/>
      <c r="AO39" s="831"/>
      <c r="AP39" s="831"/>
      <c r="AQ39" s="831"/>
      <c r="AR39" s="831"/>
      <c r="AS39" s="831"/>
      <c r="AT39" s="831"/>
      <c r="AU39" s="831"/>
      <c r="AV39" s="831"/>
      <c r="AW39" s="831"/>
      <c r="AX39" s="831"/>
      <c r="AY39" s="831"/>
      <c r="AZ39" s="830"/>
      <c r="BA39" s="830"/>
      <c r="BB39" s="830"/>
      <c r="BC39" s="830"/>
      <c r="BD39" s="830"/>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9"/>
      <c r="AF40" s="786"/>
      <c r="AG40" s="787"/>
      <c r="AH40" s="787"/>
      <c r="AI40" s="787"/>
      <c r="AJ40" s="788"/>
      <c r="AK40" s="834"/>
      <c r="AL40" s="831"/>
      <c r="AM40" s="831"/>
      <c r="AN40" s="831"/>
      <c r="AO40" s="831"/>
      <c r="AP40" s="831"/>
      <c r="AQ40" s="831"/>
      <c r="AR40" s="831"/>
      <c r="AS40" s="831"/>
      <c r="AT40" s="831"/>
      <c r="AU40" s="831"/>
      <c r="AV40" s="831"/>
      <c r="AW40" s="831"/>
      <c r="AX40" s="831"/>
      <c r="AY40" s="831"/>
      <c r="AZ40" s="830"/>
      <c r="BA40" s="830"/>
      <c r="BB40" s="830"/>
      <c r="BC40" s="830"/>
      <c r="BD40" s="830"/>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9"/>
      <c r="AF41" s="786"/>
      <c r="AG41" s="787"/>
      <c r="AH41" s="787"/>
      <c r="AI41" s="787"/>
      <c r="AJ41" s="788"/>
      <c r="AK41" s="834"/>
      <c r="AL41" s="831"/>
      <c r="AM41" s="831"/>
      <c r="AN41" s="831"/>
      <c r="AO41" s="831"/>
      <c r="AP41" s="831"/>
      <c r="AQ41" s="831"/>
      <c r="AR41" s="831"/>
      <c r="AS41" s="831"/>
      <c r="AT41" s="831"/>
      <c r="AU41" s="831"/>
      <c r="AV41" s="831"/>
      <c r="AW41" s="831"/>
      <c r="AX41" s="831"/>
      <c r="AY41" s="831"/>
      <c r="AZ41" s="830"/>
      <c r="BA41" s="830"/>
      <c r="BB41" s="830"/>
      <c r="BC41" s="830"/>
      <c r="BD41" s="830"/>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9"/>
      <c r="AF42" s="786"/>
      <c r="AG42" s="787"/>
      <c r="AH42" s="787"/>
      <c r="AI42" s="787"/>
      <c r="AJ42" s="788"/>
      <c r="AK42" s="834"/>
      <c r="AL42" s="831"/>
      <c r="AM42" s="831"/>
      <c r="AN42" s="831"/>
      <c r="AO42" s="831"/>
      <c r="AP42" s="831"/>
      <c r="AQ42" s="831"/>
      <c r="AR42" s="831"/>
      <c r="AS42" s="831"/>
      <c r="AT42" s="831"/>
      <c r="AU42" s="831"/>
      <c r="AV42" s="831"/>
      <c r="AW42" s="831"/>
      <c r="AX42" s="831"/>
      <c r="AY42" s="831"/>
      <c r="AZ42" s="830"/>
      <c r="BA42" s="830"/>
      <c r="BB42" s="830"/>
      <c r="BC42" s="830"/>
      <c r="BD42" s="830"/>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9"/>
      <c r="AF43" s="786"/>
      <c r="AG43" s="787"/>
      <c r="AH43" s="787"/>
      <c r="AI43" s="787"/>
      <c r="AJ43" s="788"/>
      <c r="AK43" s="834"/>
      <c r="AL43" s="831"/>
      <c r="AM43" s="831"/>
      <c r="AN43" s="831"/>
      <c r="AO43" s="831"/>
      <c r="AP43" s="831"/>
      <c r="AQ43" s="831"/>
      <c r="AR43" s="831"/>
      <c r="AS43" s="831"/>
      <c r="AT43" s="831"/>
      <c r="AU43" s="831"/>
      <c r="AV43" s="831"/>
      <c r="AW43" s="831"/>
      <c r="AX43" s="831"/>
      <c r="AY43" s="831"/>
      <c r="AZ43" s="830"/>
      <c r="BA43" s="830"/>
      <c r="BB43" s="830"/>
      <c r="BC43" s="830"/>
      <c r="BD43" s="830"/>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9"/>
      <c r="AF44" s="786"/>
      <c r="AG44" s="787"/>
      <c r="AH44" s="787"/>
      <c r="AI44" s="787"/>
      <c r="AJ44" s="788"/>
      <c r="AK44" s="834"/>
      <c r="AL44" s="831"/>
      <c r="AM44" s="831"/>
      <c r="AN44" s="831"/>
      <c r="AO44" s="831"/>
      <c r="AP44" s="831"/>
      <c r="AQ44" s="831"/>
      <c r="AR44" s="831"/>
      <c r="AS44" s="831"/>
      <c r="AT44" s="831"/>
      <c r="AU44" s="831"/>
      <c r="AV44" s="831"/>
      <c r="AW44" s="831"/>
      <c r="AX44" s="831"/>
      <c r="AY44" s="831"/>
      <c r="AZ44" s="830"/>
      <c r="BA44" s="830"/>
      <c r="BB44" s="830"/>
      <c r="BC44" s="830"/>
      <c r="BD44" s="830"/>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9"/>
      <c r="AF45" s="786"/>
      <c r="AG45" s="787"/>
      <c r="AH45" s="787"/>
      <c r="AI45" s="787"/>
      <c r="AJ45" s="788"/>
      <c r="AK45" s="834"/>
      <c r="AL45" s="831"/>
      <c r="AM45" s="831"/>
      <c r="AN45" s="831"/>
      <c r="AO45" s="831"/>
      <c r="AP45" s="831"/>
      <c r="AQ45" s="831"/>
      <c r="AR45" s="831"/>
      <c r="AS45" s="831"/>
      <c r="AT45" s="831"/>
      <c r="AU45" s="831"/>
      <c r="AV45" s="831"/>
      <c r="AW45" s="831"/>
      <c r="AX45" s="831"/>
      <c r="AY45" s="831"/>
      <c r="AZ45" s="830"/>
      <c r="BA45" s="830"/>
      <c r="BB45" s="830"/>
      <c r="BC45" s="830"/>
      <c r="BD45" s="830"/>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9"/>
      <c r="AF46" s="786"/>
      <c r="AG46" s="787"/>
      <c r="AH46" s="787"/>
      <c r="AI46" s="787"/>
      <c r="AJ46" s="788"/>
      <c r="AK46" s="834"/>
      <c r="AL46" s="831"/>
      <c r="AM46" s="831"/>
      <c r="AN46" s="831"/>
      <c r="AO46" s="831"/>
      <c r="AP46" s="831"/>
      <c r="AQ46" s="831"/>
      <c r="AR46" s="831"/>
      <c r="AS46" s="831"/>
      <c r="AT46" s="831"/>
      <c r="AU46" s="831"/>
      <c r="AV46" s="831"/>
      <c r="AW46" s="831"/>
      <c r="AX46" s="831"/>
      <c r="AY46" s="831"/>
      <c r="AZ46" s="830"/>
      <c r="BA46" s="830"/>
      <c r="BB46" s="830"/>
      <c r="BC46" s="830"/>
      <c r="BD46" s="830"/>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9"/>
      <c r="AF47" s="786"/>
      <c r="AG47" s="787"/>
      <c r="AH47" s="787"/>
      <c r="AI47" s="787"/>
      <c r="AJ47" s="788"/>
      <c r="AK47" s="834"/>
      <c r="AL47" s="831"/>
      <c r="AM47" s="831"/>
      <c r="AN47" s="831"/>
      <c r="AO47" s="831"/>
      <c r="AP47" s="831"/>
      <c r="AQ47" s="831"/>
      <c r="AR47" s="831"/>
      <c r="AS47" s="831"/>
      <c r="AT47" s="831"/>
      <c r="AU47" s="831"/>
      <c r="AV47" s="831"/>
      <c r="AW47" s="831"/>
      <c r="AX47" s="831"/>
      <c r="AY47" s="831"/>
      <c r="AZ47" s="830"/>
      <c r="BA47" s="830"/>
      <c r="BB47" s="830"/>
      <c r="BC47" s="830"/>
      <c r="BD47" s="830"/>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9"/>
      <c r="AF48" s="786"/>
      <c r="AG48" s="787"/>
      <c r="AH48" s="787"/>
      <c r="AI48" s="787"/>
      <c r="AJ48" s="788"/>
      <c r="AK48" s="834"/>
      <c r="AL48" s="831"/>
      <c r="AM48" s="831"/>
      <c r="AN48" s="831"/>
      <c r="AO48" s="831"/>
      <c r="AP48" s="831"/>
      <c r="AQ48" s="831"/>
      <c r="AR48" s="831"/>
      <c r="AS48" s="831"/>
      <c r="AT48" s="831"/>
      <c r="AU48" s="831"/>
      <c r="AV48" s="831"/>
      <c r="AW48" s="831"/>
      <c r="AX48" s="831"/>
      <c r="AY48" s="831"/>
      <c r="AZ48" s="830"/>
      <c r="BA48" s="830"/>
      <c r="BB48" s="830"/>
      <c r="BC48" s="830"/>
      <c r="BD48" s="830"/>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9"/>
      <c r="AF49" s="786"/>
      <c r="AG49" s="787"/>
      <c r="AH49" s="787"/>
      <c r="AI49" s="787"/>
      <c r="AJ49" s="788"/>
      <c r="AK49" s="834"/>
      <c r="AL49" s="831"/>
      <c r="AM49" s="831"/>
      <c r="AN49" s="831"/>
      <c r="AO49" s="831"/>
      <c r="AP49" s="831"/>
      <c r="AQ49" s="831"/>
      <c r="AR49" s="831"/>
      <c r="AS49" s="831"/>
      <c r="AT49" s="831"/>
      <c r="AU49" s="831"/>
      <c r="AV49" s="831"/>
      <c r="AW49" s="831"/>
      <c r="AX49" s="831"/>
      <c r="AY49" s="831"/>
      <c r="AZ49" s="830"/>
      <c r="BA49" s="830"/>
      <c r="BB49" s="830"/>
      <c r="BC49" s="830"/>
      <c r="BD49" s="830"/>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400</v>
      </c>
      <c r="BK62" s="807"/>
      <c r="BL62" s="807"/>
      <c r="BM62" s="807"/>
      <c r="BN62" s="808"/>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378</v>
      </c>
      <c r="B63" s="790" t="s">
        <v>401</v>
      </c>
      <c r="C63" s="791"/>
      <c r="D63" s="791"/>
      <c r="E63" s="791"/>
      <c r="F63" s="791"/>
      <c r="G63" s="791"/>
      <c r="H63" s="791"/>
      <c r="I63" s="791"/>
      <c r="J63" s="791"/>
      <c r="K63" s="791"/>
      <c r="L63" s="791"/>
      <c r="M63" s="791"/>
      <c r="N63" s="791"/>
      <c r="O63" s="791"/>
      <c r="P63" s="792"/>
      <c r="Q63" s="840"/>
      <c r="R63" s="841"/>
      <c r="S63" s="841"/>
      <c r="T63" s="841"/>
      <c r="U63" s="841"/>
      <c r="V63" s="841"/>
      <c r="W63" s="841"/>
      <c r="X63" s="841"/>
      <c r="Y63" s="841"/>
      <c r="Z63" s="841"/>
      <c r="AA63" s="841"/>
      <c r="AB63" s="841"/>
      <c r="AC63" s="841"/>
      <c r="AD63" s="841"/>
      <c r="AE63" s="842"/>
      <c r="AF63" s="843">
        <v>2180</v>
      </c>
      <c r="AG63" s="844"/>
      <c r="AH63" s="844"/>
      <c r="AI63" s="844"/>
      <c r="AJ63" s="845"/>
      <c r="AK63" s="846"/>
      <c r="AL63" s="841"/>
      <c r="AM63" s="841"/>
      <c r="AN63" s="841"/>
      <c r="AO63" s="841"/>
      <c r="AP63" s="844">
        <v>10806</v>
      </c>
      <c r="AQ63" s="844"/>
      <c r="AR63" s="844"/>
      <c r="AS63" s="844"/>
      <c r="AT63" s="844"/>
      <c r="AU63" s="844">
        <v>6092</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403</v>
      </c>
      <c r="B66" s="728"/>
      <c r="C66" s="728"/>
      <c r="D66" s="728"/>
      <c r="E66" s="728"/>
      <c r="F66" s="728"/>
      <c r="G66" s="728"/>
      <c r="H66" s="728"/>
      <c r="I66" s="728"/>
      <c r="J66" s="728"/>
      <c r="K66" s="728"/>
      <c r="L66" s="728"/>
      <c r="M66" s="728"/>
      <c r="N66" s="728"/>
      <c r="O66" s="728"/>
      <c r="P66" s="729"/>
      <c r="Q66" s="733" t="s">
        <v>382</v>
      </c>
      <c r="R66" s="734"/>
      <c r="S66" s="734"/>
      <c r="T66" s="734"/>
      <c r="U66" s="735"/>
      <c r="V66" s="733" t="s">
        <v>383</v>
      </c>
      <c r="W66" s="734"/>
      <c r="X66" s="734"/>
      <c r="Y66" s="734"/>
      <c r="Z66" s="735"/>
      <c r="AA66" s="733" t="s">
        <v>384</v>
      </c>
      <c r="AB66" s="734"/>
      <c r="AC66" s="734"/>
      <c r="AD66" s="734"/>
      <c r="AE66" s="735"/>
      <c r="AF66" s="854" t="s">
        <v>385</v>
      </c>
      <c r="AG66" s="816"/>
      <c r="AH66" s="816"/>
      <c r="AI66" s="816"/>
      <c r="AJ66" s="855"/>
      <c r="AK66" s="733" t="s">
        <v>386</v>
      </c>
      <c r="AL66" s="728"/>
      <c r="AM66" s="728"/>
      <c r="AN66" s="728"/>
      <c r="AO66" s="729"/>
      <c r="AP66" s="733" t="s">
        <v>387</v>
      </c>
      <c r="AQ66" s="734"/>
      <c r="AR66" s="734"/>
      <c r="AS66" s="734"/>
      <c r="AT66" s="735"/>
      <c r="AU66" s="733" t="s">
        <v>404</v>
      </c>
      <c r="AV66" s="734"/>
      <c r="AW66" s="734"/>
      <c r="AX66" s="734"/>
      <c r="AY66" s="735"/>
      <c r="AZ66" s="733" t="s">
        <v>363</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9"/>
      <c r="AH67" s="819"/>
      <c r="AI67" s="819"/>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554</v>
      </c>
      <c r="C68" s="870"/>
      <c r="D68" s="870"/>
      <c r="E68" s="870"/>
      <c r="F68" s="870"/>
      <c r="G68" s="870"/>
      <c r="H68" s="870"/>
      <c r="I68" s="870"/>
      <c r="J68" s="870"/>
      <c r="K68" s="870"/>
      <c r="L68" s="870"/>
      <c r="M68" s="870"/>
      <c r="N68" s="870"/>
      <c r="O68" s="870"/>
      <c r="P68" s="871"/>
      <c r="Q68" s="872">
        <v>692</v>
      </c>
      <c r="R68" s="866"/>
      <c r="S68" s="866"/>
      <c r="T68" s="866"/>
      <c r="U68" s="866"/>
      <c r="V68" s="866">
        <v>652</v>
      </c>
      <c r="W68" s="866"/>
      <c r="X68" s="866"/>
      <c r="Y68" s="866"/>
      <c r="Z68" s="866"/>
      <c r="AA68" s="866">
        <v>40</v>
      </c>
      <c r="AB68" s="866"/>
      <c r="AC68" s="866"/>
      <c r="AD68" s="866"/>
      <c r="AE68" s="866"/>
      <c r="AF68" s="866">
        <v>34</v>
      </c>
      <c r="AG68" s="866"/>
      <c r="AH68" s="866"/>
      <c r="AI68" s="866"/>
      <c r="AJ68" s="866"/>
      <c r="AK68" s="830" t="s">
        <v>553</v>
      </c>
      <c r="AL68" s="830"/>
      <c r="AM68" s="830"/>
      <c r="AN68" s="830"/>
      <c r="AO68" s="830"/>
      <c r="AP68" s="866">
        <v>57</v>
      </c>
      <c r="AQ68" s="866"/>
      <c r="AR68" s="866"/>
      <c r="AS68" s="866"/>
      <c r="AT68" s="866"/>
      <c r="AU68" s="866">
        <v>41</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555</v>
      </c>
      <c r="C69" s="874"/>
      <c r="D69" s="874"/>
      <c r="E69" s="874"/>
      <c r="F69" s="874"/>
      <c r="G69" s="874"/>
      <c r="H69" s="874"/>
      <c r="I69" s="874"/>
      <c r="J69" s="874"/>
      <c r="K69" s="874"/>
      <c r="L69" s="874"/>
      <c r="M69" s="874"/>
      <c r="N69" s="874"/>
      <c r="O69" s="874"/>
      <c r="P69" s="875"/>
      <c r="Q69" s="876">
        <v>6322</v>
      </c>
      <c r="R69" s="877"/>
      <c r="S69" s="877"/>
      <c r="T69" s="877"/>
      <c r="U69" s="834"/>
      <c r="V69" s="831">
        <v>6688</v>
      </c>
      <c r="W69" s="831"/>
      <c r="X69" s="831"/>
      <c r="Y69" s="831"/>
      <c r="Z69" s="831"/>
      <c r="AA69" s="831">
        <v>-366</v>
      </c>
      <c r="AB69" s="831"/>
      <c r="AC69" s="831"/>
      <c r="AD69" s="831"/>
      <c r="AE69" s="831"/>
      <c r="AF69" s="831">
        <v>3512</v>
      </c>
      <c r="AG69" s="831"/>
      <c r="AH69" s="831"/>
      <c r="AI69" s="831"/>
      <c r="AJ69" s="831"/>
      <c r="AK69" s="830" t="s">
        <v>553</v>
      </c>
      <c r="AL69" s="830"/>
      <c r="AM69" s="830"/>
      <c r="AN69" s="830"/>
      <c r="AO69" s="830"/>
      <c r="AP69" s="831">
        <v>15424</v>
      </c>
      <c r="AQ69" s="831"/>
      <c r="AR69" s="831"/>
      <c r="AS69" s="831"/>
      <c r="AT69" s="831"/>
      <c r="AU69" s="831">
        <v>187</v>
      </c>
      <c r="AV69" s="831"/>
      <c r="AW69" s="831"/>
      <c r="AX69" s="831"/>
      <c r="AY69" s="831"/>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556</v>
      </c>
      <c r="C70" s="874"/>
      <c r="D70" s="874"/>
      <c r="E70" s="874"/>
      <c r="F70" s="874"/>
      <c r="G70" s="874"/>
      <c r="H70" s="874"/>
      <c r="I70" s="874"/>
      <c r="J70" s="874"/>
      <c r="K70" s="874"/>
      <c r="L70" s="874"/>
      <c r="M70" s="874"/>
      <c r="N70" s="874"/>
      <c r="O70" s="874"/>
      <c r="P70" s="875"/>
      <c r="Q70" s="876">
        <v>911</v>
      </c>
      <c r="R70" s="877"/>
      <c r="S70" s="877"/>
      <c r="T70" s="877"/>
      <c r="U70" s="834"/>
      <c r="V70" s="831">
        <v>909</v>
      </c>
      <c r="W70" s="831"/>
      <c r="X70" s="831"/>
      <c r="Y70" s="831"/>
      <c r="Z70" s="831"/>
      <c r="AA70" s="831">
        <v>2</v>
      </c>
      <c r="AB70" s="831"/>
      <c r="AC70" s="831"/>
      <c r="AD70" s="831"/>
      <c r="AE70" s="831"/>
      <c r="AF70" s="831">
        <v>2</v>
      </c>
      <c r="AG70" s="831"/>
      <c r="AH70" s="831"/>
      <c r="AI70" s="831"/>
      <c r="AJ70" s="831"/>
      <c r="AK70" s="831" t="s">
        <v>491</v>
      </c>
      <c r="AL70" s="831"/>
      <c r="AM70" s="831"/>
      <c r="AN70" s="831"/>
      <c r="AO70" s="831"/>
      <c r="AP70" s="830" t="s">
        <v>553</v>
      </c>
      <c r="AQ70" s="830"/>
      <c r="AR70" s="830"/>
      <c r="AS70" s="830"/>
      <c r="AT70" s="830"/>
      <c r="AU70" s="830" t="s">
        <v>553</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557</v>
      </c>
      <c r="C71" s="874"/>
      <c r="D71" s="874"/>
      <c r="E71" s="874"/>
      <c r="F71" s="874"/>
      <c r="G71" s="874"/>
      <c r="H71" s="874"/>
      <c r="I71" s="874"/>
      <c r="J71" s="874"/>
      <c r="K71" s="874"/>
      <c r="L71" s="874"/>
      <c r="M71" s="874"/>
      <c r="N71" s="874"/>
      <c r="O71" s="874"/>
      <c r="P71" s="875"/>
      <c r="Q71" s="876">
        <v>303798</v>
      </c>
      <c r="R71" s="877"/>
      <c r="S71" s="877"/>
      <c r="T71" s="877"/>
      <c r="U71" s="834"/>
      <c r="V71" s="831">
        <v>300652</v>
      </c>
      <c r="W71" s="831"/>
      <c r="X71" s="831"/>
      <c r="Y71" s="831"/>
      <c r="Z71" s="831"/>
      <c r="AA71" s="831">
        <v>3146</v>
      </c>
      <c r="AB71" s="831"/>
      <c r="AC71" s="831"/>
      <c r="AD71" s="831"/>
      <c r="AE71" s="831"/>
      <c r="AF71" s="831">
        <v>3146</v>
      </c>
      <c r="AG71" s="831"/>
      <c r="AH71" s="831"/>
      <c r="AI71" s="831"/>
      <c r="AJ71" s="831"/>
      <c r="AK71" s="831">
        <v>5678</v>
      </c>
      <c r="AL71" s="831"/>
      <c r="AM71" s="831"/>
      <c r="AN71" s="831"/>
      <c r="AO71" s="831"/>
      <c r="AP71" s="830" t="s">
        <v>553</v>
      </c>
      <c r="AQ71" s="830"/>
      <c r="AR71" s="830"/>
      <c r="AS71" s="830"/>
      <c r="AT71" s="830"/>
      <c r="AU71" s="830" t="s">
        <v>553</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558</v>
      </c>
      <c r="C72" s="874"/>
      <c r="D72" s="874"/>
      <c r="E72" s="874"/>
      <c r="F72" s="874"/>
      <c r="G72" s="874"/>
      <c r="H72" s="874"/>
      <c r="I72" s="874"/>
      <c r="J72" s="874"/>
      <c r="K72" s="874"/>
      <c r="L72" s="874"/>
      <c r="M72" s="874"/>
      <c r="N72" s="874"/>
      <c r="O72" s="874"/>
      <c r="P72" s="875"/>
      <c r="Q72" s="876">
        <v>5106</v>
      </c>
      <c r="R72" s="877"/>
      <c r="S72" s="877"/>
      <c r="T72" s="877"/>
      <c r="U72" s="834"/>
      <c r="V72" s="831">
        <v>4768</v>
      </c>
      <c r="W72" s="831"/>
      <c r="X72" s="831"/>
      <c r="Y72" s="831"/>
      <c r="Z72" s="831"/>
      <c r="AA72" s="831">
        <v>338</v>
      </c>
      <c r="AB72" s="831"/>
      <c r="AC72" s="831"/>
      <c r="AD72" s="831"/>
      <c r="AE72" s="831"/>
      <c r="AF72" s="831">
        <v>338</v>
      </c>
      <c r="AG72" s="831"/>
      <c r="AH72" s="831"/>
      <c r="AI72" s="831"/>
      <c r="AJ72" s="831"/>
      <c r="AK72" s="831">
        <v>240</v>
      </c>
      <c r="AL72" s="831"/>
      <c r="AM72" s="831"/>
      <c r="AN72" s="831"/>
      <c r="AO72" s="831"/>
      <c r="AP72" s="830" t="s">
        <v>553</v>
      </c>
      <c r="AQ72" s="830"/>
      <c r="AR72" s="830"/>
      <c r="AS72" s="830"/>
      <c r="AT72" s="830"/>
      <c r="AU72" s="830" t="s">
        <v>553</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559</v>
      </c>
      <c r="C73" s="874"/>
      <c r="D73" s="874"/>
      <c r="E73" s="874"/>
      <c r="F73" s="874"/>
      <c r="G73" s="874"/>
      <c r="H73" s="874"/>
      <c r="I73" s="874"/>
      <c r="J73" s="874"/>
      <c r="K73" s="874"/>
      <c r="L73" s="874"/>
      <c r="M73" s="874"/>
      <c r="N73" s="874"/>
      <c r="O73" s="874"/>
      <c r="P73" s="875"/>
      <c r="Q73" s="876">
        <v>940</v>
      </c>
      <c r="R73" s="877"/>
      <c r="S73" s="877"/>
      <c r="T73" s="877"/>
      <c r="U73" s="834"/>
      <c r="V73" s="831">
        <v>691</v>
      </c>
      <c r="W73" s="831"/>
      <c r="X73" s="831"/>
      <c r="Y73" s="831"/>
      <c r="Z73" s="831"/>
      <c r="AA73" s="831">
        <v>249</v>
      </c>
      <c r="AB73" s="831"/>
      <c r="AC73" s="831"/>
      <c r="AD73" s="831"/>
      <c r="AE73" s="831"/>
      <c r="AF73" s="831">
        <v>249</v>
      </c>
      <c r="AG73" s="831"/>
      <c r="AH73" s="831"/>
      <c r="AI73" s="831"/>
      <c r="AJ73" s="831"/>
      <c r="AK73" s="831" t="s">
        <v>491</v>
      </c>
      <c r="AL73" s="831"/>
      <c r="AM73" s="831"/>
      <c r="AN73" s="831"/>
      <c r="AO73" s="831"/>
      <c r="AP73" s="830" t="s">
        <v>553</v>
      </c>
      <c r="AQ73" s="830"/>
      <c r="AR73" s="830"/>
      <c r="AS73" s="830"/>
      <c r="AT73" s="830"/>
      <c r="AU73" s="830" t="s">
        <v>553</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t="s">
        <v>560</v>
      </c>
      <c r="C74" s="874"/>
      <c r="D74" s="874"/>
      <c r="E74" s="874"/>
      <c r="F74" s="874"/>
      <c r="G74" s="874"/>
      <c r="H74" s="874"/>
      <c r="I74" s="874"/>
      <c r="J74" s="874"/>
      <c r="K74" s="874"/>
      <c r="L74" s="874"/>
      <c r="M74" s="874"/>
      <c r="N74" s="874"/>
      <c r="O74" s="874"/>
      <c r="P74" s="875"/>
      <c r="Q74" s="876">
        <v>245</v>
      </c>
      <c r="R74" s="877"/>
      <c r="S74" s="877"/>
      <c r="T74" s="877"/>
      <c r="U74" s="834"/>
      <c r="V74" s="831">
        <v>236</v>
      </c>
      <c r="W74" s="831"/>
      <c r="X74" s="831"/>
      <c r="Y74" s="831"/>
      <c r="Z74" s="831"/>
      <c r="AA74" s="831">
        <v>9</v>
      </c>
      <c r="AB74" s="831"/>
      <c r="AC74" s="831"/>
      <c r="AD74" s="831"/>
      <c r="AE74" s="831"/>
      <c r="AF74" s="831">
        <v>9</v>
      </c>
      <c r="AG74" s="831"/>
      <c r="AH74" s="831"/>
      <c r="AI74" s="831"/>
      <c r="AJ74" s="831"/>
      <c r="AK74" s="831">
        <v>238</v>
      </c>
      <c r="AL74" s="831"/>
      <c r="AM74" s="831"/>
      <c r="AN74" s="831"/>
      <c r="AO74" s="831"/>
      <c r="AP74" s="830" t="s">
        <v>553</v>
      </c>
      <c r="AQ74" s="830"/>
      <c r="AR74" s="830"/>
      <c r="AS74" s="830"/>
      <c r="AT74" s="830"/>
      <c r="AU74" s="830" t="s">
        <v>553</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t="s">
        <v>561</v>
      </c>
      <c r="C75" s="874"/>
      <c r="D75" s="874"/>
      <c r="E75" s="874"/>
      <c r="F75" s="874"/>
      <c r="G75" s="874"/>
      <c r="H75" s="874"/>
      <c r="I75" s="874"/>
      <c r="J75" s="874"/>
      <c r="K75" s="874"/>
      <c r="L75" s="874"/>
      <c r="M75" s="874"/>
      <c r="N75" s="874"/>
      <c r="O75" s="874"/>
      <c r="P75" s="875"/>
      <c r="Q75" s="876">
        <v>85</v>
      </c>
      <c r="R75" s="877"/>
      <c r="S75" s="877"/>
      <c r="T75" s="877"/>
      <c r="U75" s="834"/>
      <c r="V75" s="878">
        <v>72</v>
      </c>
      <c r="W75" s="877"/>
      <c r="X75" s="877"/>
      <c r="Y75" s="877"/>
      <c r="Z75" s="834"/>
      <c r="AA75" s="878">
        <v>13</v>
      </c>
      <c r="AB75" s="877"/>
      <c r="AC75" s="877"/>
      <c r="AD75" s="877"/>
      <c r="AE75" s="834"/>
      <c r="AF75" s="878">
        <v>13</v>
      </c>
      <c r="AG75" s="877"/>
      <c r="AH75" s="877"/>
      <c r="AI75" s="877"/>
      <c r="AJ75" s="834"/>
      <c r="AK75" s="878">
        <v>15</v>
      </c>
      <c r="AL75" s="877"/>
      <c r="AM75" s="877"/>
      <c r="AN75" s="877"/>
      <c r="AO75" s="834"/>
      <c r="AP75" s="830" t="s">
        <v>553</v>
      </c>
      <c r="AQ75" s="830"/>
      <c r="AR75" s="830"/>
      <c r="AS75" s="830"/>
      <c r="AT75" s="830"/>
      <c r="AU75" s="830" t="s">
        <v>553</v>
      </c>
      <c r="AV75" s="830"/>
      <c r="AW75" s="830"/>
      <c r="AX75" s="830"/>
      <c r="AY75" s="830"/>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6"/>
      <c r="R76" s="877"/>
      <c r="S76" s="877"/>
      <c r="T76" s="877"/>
      <c r="U76" s="834"/>
      <c r="V76" s="878"/>
      <c r="W76" s="877"/>
      <c r="X76" s="877"/>
      <c r="Y76" s="877"/>
      <c r="Z76" s="834"/>
      <c r="AA76" s="878"/>
      <c r="AB76" s="877"/>
      <c r="AC76" s="877"/>
      <c r="AD76" s="877"/>
      <c r="AE76" s="834"/>
      <c r="AF76" s="878"/>
      <c r="AG76" s="877"/>
      <c r="AH76" s="877"/>
      <c r="AI76" s="877"/>
      <c r="AJ76" s="834"/>
      <c r="AK76" s="878"/>
      <c r="AL76" s="877"/>
      <c r="AM76" s="877"/>
      <c r="AN76" s="877"/>
      <c r="AO76" s="834"/>
      <c r="AP76" s="878"/>
      <c r="AQ76" s="877"/>
      <c r="AR76" s="877"/>
      <c r="AS76" s="877"/>
      <c r="AT76" s="834"/>
      <c r="AU76" s="878"/>
      <c r="AV76" s="877"/>
      <c r="AW76" s="877"/>
      <c r="AX76" s="877"/>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6"/>
      <c r="R77" s="877"/>
      <c r="S77" s="877"/>
      <c r="T77" s="877"/>
      <c r="U77" s="834"/>
      <c r="V77" s="878"/>
      <c r="W77" s="877"/>
      <c r="X77" s="877"/>
      <c r="Y77" s="877"/>
      <c r="Z77" s="834"/>
      <c r="AA77" s="878"/>
      <c r="AB77" s="877"/>
      <c r="AC77" s="877"/>
      <c r="AD77" s="877"/>
      <c r="AE77" s="834"/>
      <c r="AF77" s="878"/>
      <c r="AG77" s="877"/>
      <c r="AH77" s="877"/>
      <c r="AI77" s="877"/>
      <c r="AJ77" s="834"/>
      <c r="AK77" s="878"/>
      <c r="AL77" s="877"/>
      <c r="AM77" s="877"/>
      <c r="AN77" s="877"/>
      <c r="AO77" s="834"/>
      <c r="AP77" s="878"/>
      <c r="AQ77" s="877"/>
      <c r="AR77" s="877"/>
      <c r="AS77" s="877"/>
      <c r="AT77" s="834"/>
      <c r="AU77" s="878"/>
      <c r="AV77" s="877"/>
      <c r="AW77" s="877"/>
      <c r="AX77" s="877"/>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9"/>
      <c r="R78" s="831"/>
      <c r="S78" s="831"/>
      <c r="T78" s="831"/>
      <c r="U78" s="831"/>
      <c r="V78" s="831"/>
      <c r="W78" s="831"/>
      <c r="X78" s="831"/>
      <c r="Y78" s="831"/>
      <c r="Z78" s="831"/>
      <c r="AA78" s="831"/>
      <c r="AB78" s="831"/>
      <c r="AC78" s="831"/>
      <c r="AD78" s="831"/>
      <c r="AE78" s="831"/>
      <c r="AF78" s="831"/>
      <c r="AG78" s="831"/>
      <c r="AH78" s="831"/>
      <c r="AI78" s="831"/>
      <c r="AJ78" s="831"/>
      <c r="AK78" s="831"/>
      <c r="AL78" s="831"/>
      <c r="AM78" s="831"/>
      <c r="AN78" s="831"/>
      <c r="AO78" s="831"/>
      <c r="AP78" s="831"/>
      <c r="AQ78" s="831"/>
      <c r="AR78" s="831"/>
      <c r="AS78" s="831"/>
      <c r="AT78" s="831"/>
      <c r="AU78" s="831"/>
      <c r="AV78" s="831"/>
      <c r="AW78" s="831"/>
      <c r="AX78" s="831"/>
      <c r="AY78" s="831"/>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9"/>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831"/>
      <c r="AP79" s="831"/>
      <c r="AQ79" s="831"/>
      <c r="AR79" s="831"/>
      <c r="AS79" s="831"/>
      <c r="AT79" s="831"/>
      <c r="AU79" s="831"/>
      <c r="AV79" s="831"/>
      <c r="AW79" s="831"/>
      <c r="AX79" s="831"/>
      <c r="AY79" s="831"/>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9"/>
      <c r="R80" s="831"/>
      <c r="S80" s="831"/>
      <c r="T80" s="831"/>
      <c r="U80" s="831"/>
      <c r="V80" s="831"/>
      <c r="W80" s="831"/>
      <c r="X80" s="831"/>
      <c r="Y80" s="831"/>
      <c r="Z80" s="831"/>
      <c r="AA80" s="831"/>
      <c r="AB80" s="831"/>
      <c r="AC80" s="831"/>
      <c r="AD80" s="831"/>
      <c r="AE80" s="831"/>
      <c r="AF80" s="831"/>
      <c r="AG80" s="831"/>
      <c r="AH80" s="831"/>
      <c r="AI80" s="831"/>
      <c r="AJ80" s="831"/>
      <c r="AK80" s="831"/>
      <c r="AL80" s="831"/>
      <c r="AM80" s="831"/>
      <c r="AN80" s="831"/>
      <c r="AO80" s="831"/>
      <c r="AP80" s="831"/>
      <c r="AQ80" s="831"/>
      <c r="AR80" s="831"/>
      <c r="AS80" s="831"/>
      <c r="AT80" s="831"/>
      <c r="AU80" s="831"/>
      <c r="AV80" s="831"/>
      <c r="AW80" s="831"/>
      <c r="AX80" s="831"/>
      <c r="AY80" s="831"/>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9"/>
      <c r="R81" s="831"/>
      <c r="S81" s="831"/>
      <c r="T81" s="831"/>
      <c r="U81" s="831"/>
      <c r="V81" s="831"/>
      <c r="W81" s="831"/>
      <c r="X81" s="831"/>
      <c r="Y81" s="831"/>
      <c r="Z81" s="831"/>
      <c r="AA81" s="831"/>
      <c r="AB81" s="831"/>
      <c r="AC81" s="831"/>
      <c r="AD81" s="831"/>
      <c r="AE81" s="831"/>
      <c r="AF81" s="831"/>
      <c r="AG81" s="831"/>
      <c r="AH81" s="831"/>
      <c r="AI81" s="831"/>
      <c r="AJ81" s="831"/>
      <c r="AK81" s="831"/>
      <c r="AL81" s="831"/>
      <c r="AM81" s="831"/>
      <c r="AN81" s="831"/>
      <c r="AO81" s="831"/>
      <c r="AP81" s="831"/>
      <c r="AQ81" s="831"/>
      <c r="AR81" s="831"/>
      <c r="AS81" s="831"/>
      <c r="AT81" s="831"/>
      <c r="AU81" s="831"/>
      <c r="AV81" s="831"/>
      <c r="AW81" s="831"/>
      <c r="AX81" s="831"/>
      <c r="AY81" s="831"/>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9"/>
      <c r="R82" s="831"/>
      <c r="S82" s="831"/>
      <c r="T82" s="831"/>
      <c r="U82" s="831"/>
      <c r="V82" s="831"/>
      <c r="W82" s="831"/>
      <c r="X82" s="831"/>
      <c r="Y82" s="831"/>
      <c r="Z82" s="831"/>
      <c r="AA82" s="831"/>
      <c r="AB82" s="831"/>
      <c r="AC82" s="831"/>
      <c r="AD82" s="831"/>
      <c r="AE82" s="831"/>
      <c r="AF82" s="831"/>
      <c r="AG82" s="831"/>
      <c r="AH82" s="831"/>
      <c r="AI82" s="831"/>
      <c r="AJ82" s="831"/>
      <c r="AK82" s="831"/>
      <c r="AL82" s="831"/>
      <c r="AM82" s="831"/>
      <c r="AN82" s="831"/>
      <c r="AO82" s="831"/>
      <c r="AP82" s="831"/>
      <c r="AQ82" s="831"/>
      <c r="AR82" s="831"/>
      <c r="AS82" s="831"/>
      <c r="AT82" s="831"/>
      <c r="AU82" s="831"/>
      <c r="AV82" s="831"/>
      <c r="AW82" s="831"/>
      <c r="AX82" s="831"/>
      <c r="AY82" s="831"/>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9"/>
      <c r="R83" s="831"/>
      <c r="S83" s="831"/>
      <c r="T83" s="831"/>
      <c r="U83" s="831"/>
      <c r="V83" s="831"/>
      <c r="W83" s="831"/>
      <c r="X83" s="831"/>
      <c r="Y83" s="831"/>
      <c r="Z83" s="831"/>
      <c r="AA83" s="831"/>
      <c r="AB83" s="831"/>
      <c r="AC83" s="831"/>
      <c r="AD83" s="831"/>
      <c r="AE83" s="831"/>
      <c r="AF83" s="831"/>
      <c r="AG83" s="831"/>
      <c r="AH83" s="831"/>
      <c r="AI83" s="831"/>
      <c r="AJ83" s="831"/>
      <c r="AK83" s="831"/>
      <c r="AL83" s="831"/>
      <c r="AM83" s="831"/>
      <c r="AN83" s="831"/>
      <c r="AO83" s="831"/>
      <c r="AP83" s="831"/>
      <c r="AQ83" s="831"/>
      <c r="AR83" s="831"/>
      <c r="AS83" s="831"/>
      <c r="AT83" s="831"/>
      <c r="AU83" s="831"/>
      <c r="AV83" s="831"/>
      <c r="AW83" s="831"/>
      <c r="AX83" s="831"/>
      <c r="AY83" s="831"/>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9"/>
      <c r="R84" s="831"/>
      <c r="S84" s="831"/>
      <c r="T84" s="831"/>
      <c r="U84" s="831"/>
      <c r="V84" s="831"/>
      <c r="W84" s="831"/>
      <c r="X84" s="831"/>
      <c r="Y84" s="831"/>
      <c r="Z84" s="831"/>
      <c r="AA84" s="831"/>
      <c r="AB84" s="831"/>
      <c r="AC84" s="831"/>
      <c r="AD84" s="831"/>
      <c r="AE84" s="831"/>
      <c r="AF84" s="831"/>
      <c r="AG84" s="831"/>
      <c r="AH84" s="831"/>
      <c r="AI84" s="831"/>
      <c r="AJ84" s="831"/>
      <c r="AK84" s="831"/>
      <c r="AL84" s="831"/>
      <c r="AM84" s="831"/>
      <c r="AN84" s="831"/>
      <c r="AO84" s="831"/>
      <c r="AP84" s="831"/>
      <c r="AQ84" s="831"/>
      <c r="AR84" s="831"/>
      <c r="AS84" s="831"/>
      <c r="AT84" s="831"/>
      <c r="AU84" s="831"/>
      <c r="AV84" s="831"/>
      <c r="AW84" s="831"/>
      <c r="AX84" s="831"/>
      <c r="AY84" s="831"/>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9"/>
      <c r="R85" s="831"/>
      <c r="S85" s="831"/>
      <c r="T85" s="831"/>
      <c r="U85" s="831"/>
      <c r="V85" s="831"/>
      <c r="W85" s="831"/>
      <c r="X85" s="831"/>
      <c r="Y85" s="831"/>
      <c r="Z85" s="831"/>
      <c r="AA85" s="831"/>
      <c r="AB85" s="831"/>
      <c r="AC85" s="831"/>
      <c r="AD85" s="831"/>
      <c r="AE85" s="831"/>
      <c r="AF85" s="831"/>
      <c r="AG85" s="831"/>
      <c r="AH85" s="831"/>
      <c r="AI85" s="831"/>
      <c r="AJ85" s="831"/>
      <c r="AK85" s="831"/>
      <c r="AL85" s="831"/>
      <c r="AM85" s="831"/>
      <c r="AN85" s="831"/>
      <c r="AO85" s="831"/>
      <c r="AP85" s="831"/>
      <c r="AQ85" s="831"/>
      <c r="AR85" s="831"/>
      <c r="AS85" s="831"/>
      <c r="AT85" s="831"/>
      <c r="AU85" s="831"/>
      <c r="AV85" s="831"/>
      <c r="AW85" s="831"/>
      <c r="AX85" s="831"/>
      <c r="AY85" s="831"/>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9"/>
      <c r="R86" s="831"/>
      <c r="S86" s="831"/>
      <c r="T86" s="831"/>
      <c r="U86" s="831"/>
      <c r="V86" s="831"/>
      <c r="W86" s="831"/>
      <c r="X86" s="831"/>
      <c r="Y86" s="831"/>
      <c r="Z86" s="831"/>
      <c r="AA86" s="831"/>
      <c r="AB86" s="831"/>
      <c r="AC86" s="831"/>
      <c r="AD86" s="831"/>
      <c r="AE86" s="831"/>
      <c r="AF86" s="831"/>
      <c r="AG86" s="831"/>
      <c r="AH86" s="831"/>
      <c r="AI86" s="831"/>
      <c r="AJ86" s="831"/>
      <c r="AK86" s="831"/>
      <c r="AL86" s="831"/>
      <c r="AM86" s="831"/>
      <c r="AN86" s="831"/>
      <c r="AO86" s="831"/>
      <c r="AP86" s="831"/>
      <c r="AQ86" s="831"/>
      <c r="AR86" s="831"/>
      <c r="AS86" s="831"/>
      <c r="AT86" s="831"/>
      <c r="AU86" s="831"/>
      <c r="AV86" s="831"/>
      <c r="AW86" s="831"/>
      <c r="AX86" s="831"/>
      <c r="AY86" s="831"/>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378</v>
      </c>
      <c r="B88" s="790" t="s">
        <v>405</v>
      </c>
      <c r="C88" s="791"/>
      <c r="D88" s="791"/>
      <c r="E88" s="791"/>
      <c r="F88" s="791"/>
      <c r="G88" s="791"/>
      <c r="H88" s="791"/>
      <c r="I88" s="791"/>
      <c r="J88" s="791"/>
      <c r="K88" s="791"/>
      <c r="L88" s="791"/>
      <c r="M88" s="791"/>
      <c r="N88" s="791"/>
      <c r="O88" s="791"/>
      <c r="P88" s="792"/>
      <c r="Q88" s="840"/>
      <c r="R88" s="841"/>
      <c r="S88" s="841"/>
      <c r="T88" s="841"/>
      <c r="U88" s="841"/>
      <c r="V88" s="841"/>
      <c r="W88" s="841"/>
      <c r="X88" s="841"/>
      <c r="Y88" s="841"/>
      <c r="Z88" s="841"/>
      <c r="AA88" s="841"/>
      <c r="AB88" s="841"/>
      <c r="AC88" s="841"/>
      <c r="AD88" s="841"/>
      <c r="AE88" s="841"/>
      <c r="AF88" s="844">
        <v>7303</v>
      </c>
      <c r="AG88" s="844"/>
      <c r="AH88" s="844"/>
      <c r="AI88" s="844"/>
      <c r="AJ88" s="844"/>
      <c r="AK88" s="841"/>
      <c r="AL88" s="841"/>
      <c r="AM88" s="841"/>
      <c r="AN88" s="841"/>
      <c r="AO88" s="841"/>
      <c r="AP88" s="844">
        <v>15481</v>
      </c>
      <c r="AQ88" s="844"/>
      <c r="AR88" s="844"/>
      <c r="AS88" s="844"/>
      <c r="AT88" s="844"/>
      <c r="AU88" s="844">
        <v>229</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790" t="s">
        <v>406</v>
      </c>
      <c r="BS102" s="791"/>
      <c r="BT102" s="791"/>
      <c r="BU102" s="791"/>
      <c r="BV102" s="791"/>
      <c r="BW102" s="791"/>
      <c r="BX102" s="791"/>
      <c r="BY102" s="791"/>
      <c r="BZ102" s="791"/>
      <c r="CA102" s="791"/>
      <c r="CB102" s="791"/>
      <c r="CC102" s="791"/>
      <c r="CD102" s="791"/>
      <c r="CE102" s="791"/>
      <c r="CF102" s="791"/>
      <c r="CG102" s="792"/>
      <c r="CH102" s="887"/>
      <c r="CI102" s="888"/>
      <c r="CJ102" s="888"/>
      <c r="CK102" s="888"/>
      <c r="CL102" s="889"/>
      <c r="CM102" s="887"/>
      <c r="CN102" s="888"/>
      <c r="CO102" s="888"/>
      <c r="CP102" s="888"/>
      <c r="CQ102" s="889"/>
      <c r="CR102" s="890">
        <v>100</v>
      </c>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90"/>
      <c r="DW102" s="791"/>
      <c r="DX102" s="791"/>
      <c r="DY102" s="791"/>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407</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408</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411</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412</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413</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414</v>
      </c>
      <c r="AB109" s="893"/>
      <c r="AC109" s="893"/>
      <c r="AD109" s="893"/>
      <c r="AE109" s="894"/>
      <c r="AF109" s="892" t="s">
        <v>415</v>
      </c>
      <c r="AG109" s="893"/>
      <c r="AH109" s="893"/>
      <c r="AI109" s="893"/>
      <c r="AJ109" s="894"/>
      <c r="AK109" s="892" t="s">
        <v>293</v>
      </c>
      <c r="AL109" s="893"/>
      <c r="AM109" s="893"/>
      <c r="AN109" s="893"/>
      <c r="AO109" s="894"/>
      <c r="AP109" s="892" t="s">
        <v>416</v>
      </c>
      <c r="AQ109" s="893"/>
      <c r="AR109" s="893"/>
      <c r="AS109" s="893"/>
      <c r="AT109" s="895"/>
      <c r="AU109" s="912" t="s">
        <v>413</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414</v>
      </c>
      <c r="BR109" s="893"/>
      <c r="BS109" s="893"/>
      <c r="BT109" s="893"/>
      <c r="BU109" s="894"/>
      <c r="BV109" s="892" t="s">
        <v>415</v>
      </c>
      <c r="BW109" s="893"/>
      <c r="BX109" s="893"/>
      <c r="BY109" s="893"/>
      <c r="BZ109" s="894"/>
      <c r="CA109" s="892" t="s">
        <v>293</v>
      </c>
      <c r="CB109" s="893"/>
      <c r="CC109" s="893"/>
      <c r="CD109" s="893"/>
      <c r="CE109" s="894"/>
      <c r="CF109" s="913" t="s">
        <v>416</v>
      </c>
      <c r="CG109" s="913"/>
      <c r="CH109" s="913"/>
      <c r="CI109" s="913"/>
      <c r="CJ109" s="913"/>
      <c r="CK109" s="892" t="s">
        <v>417</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414</v>
      </c>
      <c r="DH109" s="893"/>
      <c r="DI109" s="893"/>
      <c r="DJ109" s="893"/>
      <c r="DK109" s="894"/>
      <c r="DL109" s="892" t="s">
        <v>415</v>
      </c>
      <c r="DM109" s="893"/>
      <c r="DN109" s="893"/>
      <c r="DO109" s="893"/>
      <c r="DP109" s="894"/>
      <c r="DQ109" s="892" t="s">
        <v>293</v>
      </c>
      <c r="DR109" s="893"/>
      <c r="DS109" s="893"/>
      <c r="DT109" s="893"/>
      <c r="DU109" s="894"/>
      <c r="DV109" s="892" t="s">
        <v>416</v>
      </c>
      <c r="DW109" s="893"/>
      <c r="DX109" s="893"/>
      <c r="DY109" s="893"/>
      <c r="DZ109" s="895"/>
    </row>
    <row r="110" spans="1:131" s="230" customFormat="1" ht="26.25" customHeight="1" x14ac:dyDescent="0.2">
      <c r="A110" s="896" t="s">
        <v>418</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3844108</v>
      </c>
      <c r="AB110" s="900"/>
      <c r="AC110" s="900"/>
      <c r="AD110" s="900"/>
      <c r="AE110" s="901"/>
      <c r="AF110" s="902">
        <v>3986569</v>
      </c>
      <c r="AG110" s="900"/>
      <c r="AH110" s="900"/>
      <c r="AI110" s="900"/>
      <c r="AJ110" s="901"/>
      <c r="AK110" s="902">
        <v>3870827</v>
      </c>
      <c r="AL110" s="900"/>
      <c r="AM110" s="900"/>
      <c r="AN110" s="900"/>
      <c r="AO110" s="901"/>
      <c r="AP110" s="903">
        <v>36.200000000000003</v>
      </c>
      <c r="AQ110" s="904"/>
      <c r="AR110" s="904"/>
      <c r="AS110" s="904"/>
      <c r="AT110" s="905"/>
      <c r="AU110" s="906" t="s">
        <v>69</v>
      </c>
      <c r="AV110" s="907"/>
      <c r="AW110" s="907"/>
      <c r="AX110" s="907"/>
      <c r="AY110" s="907"/>
      <c r="AZ110" s="929" t="s">
        <v>419</v>
      </c>
      <c r="BA110" s="897"/>
      <c r="BB110" s="897"/>
      <c r="BC110" s="897"/>
      <c r="BD110" s="897"/>
      <c r="BE110" s="897"/>
      <c r="BF110" s="897"/>
      <c r="BG110" s="897"/>
      <c r="BH110" s="897"/>
      <c r="BI110" s="897"/>
      <c r="BJ110" s="897"/>
      <c r="BK110" s="897"/>
      <c r="BL110" s="897"/>
      <c r="BM110" s="897"/>
      <c r="BN110" s="897"/>
      <c r="BO110" s="897"/>
      <c r="BP110" s="898"/>
      <c r="BQ110" s="930">
        <v>32310054</v>
      </c>
      <c r="BR110" s="931"/>
      <c r="BS110" s="931"/>
      <c r="BT110" s="931"/>
      <c r="BU110" s="931"/>
      <c r="BV110" s="931">
        <v>31324263</v>
      </c>
      <c r="BW110" s="931"/>
      <c r="BX110" s="931"/>
      <c r="BY110" s="931"/>
      <c r="BZ110" s="931"/>
      <c r="CA110" s="931">
        <v>30948825</v>
      </c>
      <c r="CB110" s="931"/>
      <c r="CC110" s="931"/>
      <c r="CD110" s="931"/>
      <c r="CE110" s="931"/>
      <c r="CF110" s="944">
        <v>289.39999999999998</v>
      </c>
      <c r="CG110" s="945"/>
      <c r="CH110" s="945"/>
      <c r="CI110" s="945"/>
      <c r="CJ110" s="945"/>
      <c r="CK110" s="946" t="s">
        <v>420</v>
      </c>
      <c r="CL110" s="947"/>
      <c r="CM110" s="929" t="s">
        <v>421</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2">
      <c r="A111" s="934" t="s">
        <v>422</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423</v>
      </c>
      <c r="BA111" s="923"/>
      <c r="BB111" s="923"/>
      <c r="BC111" s="923"/>
      <c r="BD111" s="923"/>
      <c r="BE111" s="923"/>
      <c r="BF111" s="923"/>
      <c r="BG111" s="923"/>
      <c r="BH111" s="923"/>
      <c r="BI111" s="923"/>
      <c r="BJ111" s="923"/>
      <c r="BK111" s="923"/>
      <c r="BL111" s="923"/>
      <c r="BM111" s="923"/>
      <c r="BN111" s="923"/>
      <c r="BO111" s="923"/>
      <c r="BP111" s="924"/>
      <c r="BQ111" s="925">
        <v>34359</v>
      </c>
      <c r="BR111" s="926"/>
      <c r="BS111" s="926"/>
      <c r="BT111" s="926"/>
      <c r="BU111" s="926"/>
      <c r="BV111" s="926">
        <v>43021</v>
      </c>
      <c r="BW111" s="926"/>
      <c r="BX111" s="926"/>
      <c r="BY111" s="926"/>
      <c r="BZ111" s="926"/>
      <c r="CA111" s="926">
        <v>37958</v>
      </c>
      <c r="CB111" s="926"/>
      <c r="CC111" s="926"/>
      <c r="CD111" s="926"/>
      <c r="CE111" s="926"/>
      <c r="CF111" s="920">
        <v>0.4</v>
      </c>
      <c r="CG111" s="921"/>
      <c r="CH111" s="921"/>
      <c r="CI111" s="921"/>
      <c r="CJ111" s="921"/>
      <c r="CK111" s="948"/>
      <c r="CL111" s="949"/>
      <c r="CM111" s="922" t="s">
        <v>424</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2">
      <c r="A112" s="952" t="s">
        <v>425</v>
      </c>
      <c r="B112" s="953"/>
      <c r="C112" s="923" t="s">
        <v>426</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427</v>
      </c>
      <c r="BA112" s="923"/>
      <c r="BB112" s="923"/>
      <c r="BC112" s="923"/>
      <c r="BD112" s="923"/>
      <c r="BE112" s="923"/>
      <c r="BF112" s="923"/>
      <c r="BG112" s="923"/>
      <c r="BH112" s="923"/>
      <c r="BI112" s="923"/>
      <c r="BJ112" s="923"/>
      <c r="BK112" s="923"/>
      <c r="BL112" s="923"/>
      <c r="BM112" s="923"/>
      <c r="BN112" s="923"/>
      <c r="BO112" s="923"/>
      <c r="BP112" s="924"/>
      <c r="BQ112" s="925">
        <v>9016223</v>
      </c>
      <c r="BR112" s="926"/>
      <c r="BS112" s="926"/>
      <c r="BT112" s="926"/>
      <c r="BU112" s="926"/>
      <c r="BV112" s="926">
        <v>6991156</v>
      </c>
      <c r="BW112" s="926"/>
      <c r="BX112" s="926"/>
      <c r="BY112" s="926"/>
      <c r="BZ112" s="926"/>
      <c r="CA112" s="926">
        <v>6092273</v>
      </c>
      <c r="CB112" s="926"/>
      <c r="CC112" s="926"/>
      <c r="CD112" s="926"/>
      <c r="CE112" s="926"/>
      <c r="CF112" s="920">
        <v>57</v>
      </c>
      <c r="CG112" s="921"/>
      <c r="CH112" s="921"/>
      <c r="CI112" s="921"/>
      <c r="CJ112" s="921"/>
      <c r="CK112" s="948"/>
      <c r="CL112" s="949"/>
      <c r="CM112" s="922" t="s">
        <v>428</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2">
      <c r="A113" s="954"/>
      <c r="B113" s="955"/>
      <c r="C113" s="923" t="s">
        <v>429</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671656</v>
      </c>
      <c r="AB113" s="938"/>
      <c r="AC113" s="938"/>
      <c r="AD113" s="938"/>
      <c r="AE113" s="939"/>
      <c r="AF113" s="940">
        <v>738481</v>
      </c>
      <c r="AG113" s="938"/>
      <c r="AH113" s="938"/>
      <c r="AI113" s="938"/>
      <c r="AJ113" s="939"/>
      <c r="AK113" s="940">
        <v>656461</v>
      </c>
      <c r="AL113" s="938"/>
      <c r="AM113" s="938"/>
      <c r="AN113" s="938"/>
      <c r="AO113" s="939"/>
      <c r="AP113" s="941">
        <v>6.1</v>
      </c>
      <c r="AQ113" s="942"/>
      <c r="AR113" s="942"/>
      <c r="AS113" s="942"/>
      <c r="AT113" s="943"/>
      <c r="AU113" s="908"/>
      <c r="AV113" s="909"/>
      <c r="AW113" s="909"/>
      <c r="AX113" s="909"/>
      <c r="AY113" s="909"/>
      <c r="AZ113" s="922" t="s">
        <v>430</v>
      </c>
      <c r="BA113" s="923"/>
      <c r="BB113" s="923"/>
      <c r="BC113" s="923"/>
      <c r="BD113" s="923"/>
      <c r="BE113" s="923"/>
      <c r="BF113" s="923"/>
      <c r="BG113" s="923"/>
      <c r="BH113" s="923"/>
      <c r="BI113" s="923"/>
      <c r="BJ113" s="923"/>
      <c r="BK113" s="923"/>
      <c r="BL113" s="923"/>
      <c r="BM113" s="923"/>
      <c r="BN113" s="923"/>
      <c r="BO113" s="923"/>
      <c r="BP113" s="924"/>
      <c r="BQ113" s="925">
        <v>279090</v>
      </c>
      <c r="BR113" s="926"/>
      <c r="BS113" s="926"/>
      <c r="BT113" s="926"/>
      <c r="BU113" s="926"/>
      <c r="BV113" s="926">
        <v>253995</v>
      </c>
      <c r="BW113" s="926"/>
      <c r="BX113" s="926"/>
      <c r="BY113" s="926"/>
      <c r="BZ113" s="926"/>
      <c r="CA113" s="926">
        <v>228565</v>
      </c>
      <c r="CB113" s="926"/>
      <c r="CC113" s="926"/>
      <c r="CD113" s="926"/>
      <c r="CE113" s="926"/>
      <c r="CF113" s="920">
        <v>2.1</v>
      </c>
      <c r="CG113" s="921"/>
      <c r="CH113" s="921"/>
      <c r="CI113" s="921"/>
      <c r="CJ113" s="921"/>
      <c r="CK113" s="948"/>
      <c r="CL113" s="949"/>
      <c r="CM113" s="922" t="s">
        <v>431</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2">
      <c r="A114" s="954"/>
      <c r="B114" s="955"/>
      <c r="C114" s="923" t="s">
        <v>432</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29377</v>
      </c>
      <c r="AB114" s="959"/>
      <c r="AC114" s="959"/>
      <c r="AD114" s="959"/>
      <c r="AE114" s="960"/>
      <c r="AF114" s="961">
        <v>29376</v>
      </c>
      <c r="AG114" s="959"/>
      <c r="AH114" s="959"/>
      <c r="AI114" s="959"/>
      <c r="AJ114" s="960"/>
      <c r="AK114" s="961">
        <v>29375</v>
      </c>
      <c r="AL114" s="959"/>
      <c r="AM114" s="959"/>
      <c r="AN114" s="959"/>
      <c r="AO114" s="960"/>
      <c r="AP114" s="962">
        <v>0.3</v>
      </c>
      <c r="AQ114" s="963"/>
      <c r="AR114" s="963"/>
      <c r="AS114" s="963"/>
      <c r="AT114" s="964"/>
      <c r="AU114" s="908"/>
      <c r="AV114" s="909"/>
      <c r="AW114" s="909"/>
      <c r="AX114" s="909"/>
      <c r="AY114" s="909"/>
      <c r="AZ114" s="922" t="s">
        <v>433</v>
      </c>
      <c r="BA114" s="923"/>
      <c r="BB114" s="923"/>
      <c r="BC114" s="923"/>
      <c r="BD114" s="923"/>
      <c r="BE114" s="923"/>
      <c r="BF114" s="923"/>
      <c r="BG114" s="923"/>
      <c r="BH114" s="923"/>
      <c r="BI114" s="923"/>
      <c r="BJ114" s="923"/>
      <c r="BK114" s="923"/>
      <c r="BL114" s="923"/>
      <c r="BM114" s="923"/>
      <c r="BN114" s="923"/>
      <c r="BO114" s="923"/>
      <c r="BP114" s="924"/>
      <c r="BQ114" s="925">
        <v>4112682</v>
      </c>
      <c r="BR114" s="926"/>
      <c r="BS114" s="926"/>
      <c r="BT114" s="926"/>
      <c r="BU114" s="926"/>
      <c r="BV114" s="926">
        <v>3955452</v>
      </c>
      <c r="BW114" s="926"/>
      <c r="BX114" s="926"/>
      <c r="BY114" s="926"/>
      <c r="BZ114" s="926"/>
      <c r="CA114" s="926">
        <v>4152079</v>
      </c>
      <c r="CB114" s="926"/>
      <c r="CC114" s="926"/>
      <c r="CD114" s="926"/>
      <c r="CE114" s="926"/>
      <c r="CF114" s="920">
        <v>38.799999999999997</v>
      </c>
      <c r="CG114" s="921"/>
      <c r="CH114" s="921"/>
      <c r="CI114" s="921"/>
      <c r="CJ114" s="921"/>
      <c r="CK114" s="948"/>
      <c r="CL114" s="949"/>
      <c r="CM114" s="922" t="s">
        <v>434</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2">
      <c r="A115" s="954"/>
      <c r="B115" s="955"/>
      <c r="C115" s="923" t="s">
        <v>435</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16443</v>
      </c>
      <c r="AB115" s="938"/>
      <c r="AC115" s="938"/>
      <c r="AD115" s="938"/>
      <c r="AE115" s="939"/>
      <c r="AF115" s="940">
        <v>9662</v>
      </c>
      <c r="AG115" s="938"/>
      <c r="AH115" s="938"/>
      <c r="AI115" s="938"/>
      <c r="AJ115" s="939"/>
      <c r="AK115" s="940">
        <v>9105</v>
      </c>
      <c r="AL115" s="938"/>
      <c r="AM115" s="938"/>
      <c r="AN115" s="938"/>
      <c r="AO115" s="939"/>
      <c r="AP115" s="941">
        <v>0.1</v>
      </c>
      <c r="AQ115" s="942"/>
      <c r="AR115" s="942"/>
      <c r="AS115" s="942"/>
      <c r="AT115" s="943"/>
      <c r="AU115" s="908"/>
      <c r="AV115" s="909"/>
      <c r="AW115" s="909"/>
      <c r="AX115" s="909"/>
      <c r="AY115" s="909"/>
      <c r="AZ115" s="922" t="s">
        <v>436</v>
      </c>
      <c r="BA115" s="923"/>
      <c r="BB115" s="923"/>
      <c r="BC115" s="923"/>
      <c r="BD115" s="923"/>
      <c r="BE115" s="923"/>
      <c r="BF115" s="923"/>
      <c r="BG115" s="923"/>
      <c r="BH115" s="923"/>
      <c r="BI115" s="923"/>
      <c r="BJ115" s="923"/>
      <c r="BK115" s="923"/>
      <c r="BL115" s="923"/>
      <c r="BM115" s="923"/>
      <c r="BN115" s="923"/>
      <c r="BO115" s="923"/>
      <c r="BP115" s="924"/>
      <c r="BQ115" s="925">
        <v>1331</v>
      </c>
      <c r="BR115" s="926"/>
      <c r="BS115" s="926"/>
      <c r="BT115" s="926"/>
      <c r="BU115" s="926"/>
      <c r="BV115" s="926">
        <v>358</v>
      </c>
      <c r="BW115" s="926"/>
      <c r="BX115" s="926"/>
      <c r="BY115" s="926"/>
      <c r="BZ115" s="926"/>
      <c r="CA115" s="926" t="s">
        <v>122</v>
      </c>
      <c r="CB115" s="926"/>
      <c r="CC115" s="926"/>
      <c r="CD115" s="926"/>
      <c r="CE115" s="926"/>
      <c r="CF115" s="920" t="s">
        <v>122</v>
      </c>
      <c r="CG115" s="921"/>
      <c r="CH115" s="921"/>
      <c r="CI115" s="921"/>
      <c r="CJ115" s="921"/>
      <c r="CK115" s="948"/>
      <c r="CL115" s="949"/>
      <c r="CM115" s="922" t="s">
        <v>437</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v>16127</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2">
      <c r="A116" s="956"/>
      <c r="B116" s="957"/>
      <c r="C116" s="965" t="s">
        <v>438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36</v>
      </c>
      <c r="AB116" s="959"/>
      <c r="AC116" s="959"/>
      <c r="AD116" s="959"/>
      <c r="AE116" s="960"/>
      <c r="AF116" s="961">
        <v>115</v>
      </c>
      <c r="AG116" s="959"/>
      <c r="AH116" s="959"/>
      <c r="AI116" s="959"/>
      <c r="AJ116" s="960"/>
      <c r="AK116" s="961">
        <v>146</v>
      </c>
      <c r="AL116" s="959"/>
      <c r="AM116" s="959"/>
      <c r="AN116" s="959"/>
      <c r="AO116" s="960"/>
      <c r="AP116" s="962">
        <v>0</v>
      </c>
      <c r="AQ116" s="963"/>
      <c r="AR116" s="963"/>
      <c r="AS116" s="963"/>
      <c r="AT116" s="964"/>
      <c r="AU116" s="908"/>
      <c r="AV116" s="909"/>
      <c r="AW116" s="909"/>
      <c r="AX116" s="909"/>
      <c r="AY116" s="909"/>
      <c r="AZ116" s="967" t="s">
        <v>439</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440</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v>26340</v>
      </c>
      <c r="DM116" s="959"/>
      <c r="DN116" s="959"/>
      <c r="DO116" s="959"/>
      <c r="DP116" s="960"/>
      <c r="DQ116" s="961">
        <v>22828</v>
      </c>
      <c r="DR116" s="959"/>
      <c r="DS116" s="959"/>
      <c r="DT116" s="959"/>
      <c r="DU116" s="960"/>
      <c r="DV116" s="962">
        <v>0.2</v>
      </c>
      <c r="DW116" s="963"/>
      <c r="DX116" s="963"/>
      <c r="DY116" s="963"/>
      <c r="DZ116" s="964"/>
    </row>
    <row r="117" spans="1:130" s="230" customFormat="1" ht="26.25" customHeight="1" x14ac:dyDescent="0.2">
      <c r="A117" s="912" t="s">
        <v>176</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441</v>
      </c>
      <c r="Z117" s="894"/>
      <c r="AA117" s="978">
        <v>4561620</v>
      </c>
      <c r="AB117" s="979"/>
      <c r="AC117" s="979"/>
      <c r="AD117" s="979"/>
      <c r="AE117" s="980"/>
      <c r="AF117" s="981">
        <v>4764203</v>
      </c>
      <c r="AG117" s="979"/>
      <c r="AH117" s="979"/>
      <c r="AI117" s="979"/>
      <c r="AJ117" s="980"/>
      <c r="AK117" s="981">
        <v>4565914</v>
      </c>
      <c r="AL117" s="979"/>
      <c r="AM117" s="979"/>
      <c r="AN117" s="979"/>
      <c r="AO117" s="980"/>
      <c r="AP117" s="982"/>
      <c r="AQ117" s="983"/>
      <c r="AR117" s="983"/>
      <c r="AS117" s="983"/>
      <c r="AT117" s="984"/>
      <c r="AU117" s="908"/>
      <c r="AV117" s="909"/>
      <c r="AW117" s="909"/>
      <c r="AX117" s="909"/>
      <c r="AY117" s="909"/>
      <c r="AZ117" s="974" t="s">
        <v>442</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443</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2">
      <c r="A118" s="912" t="s">
        <v>417</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414</v>
      </c>
      <c r="AB118" s="893"/>
      <c r="AC118" s="893"/>
      <c r="AD118" s="893"/>
      <c r="AE118" s="894"/>
      <c r="AF118" s="892" t="s">
        <v>415</v>
      </c>
      <c r="AG118" s="893"/>
      <c r="AH118" s="893"/>
      <c r="AI118" s="893"/>
      <c r="AJ118" s="894"/>
      <c r="AK118" s="892" t="s">
        <v>293</v>
      </c>
      <c r="AL118" s="893"/>
      <c r="AM118" s="893"/>
      <c r="AN118" s="893"/>
      <c r="AO118" s="894"/>
      <c r="AP118" s="970" t="s">
        <v>416</v>
      </c>
      <c r="AQ118" s="971"/>
      <c r="AR118" s="971"/>
      <c r="AS118" s="971"/>
      <c r="AT118" s="972"/>
      <c r="AU118" s="908"/>
      <c r="AV118" s="909"/>
      <c r="AW118" s="909"/>
      <c r="AX118" s="909"/>
      <c r="AY118" s="909"/>
      <c r="AZ118" s="973" t="s">
        <v>444</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445</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2">
      <c r="A119" s="1056" t="s">
        <v>420</v>
      </c>
      <c r="B119" s="947"/>
      <c r="C119" s="929" t="s">
        <v>421</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176</v>
      </c>
      <c r="BA119" s="251"/>
      <c r="BB119" s="251"/>
      <c r="BC119" s="251"/>
      <c r="BD119" s="251"/>
      <c r="BE119" s="251"/>
      <c r="BF119" s="251"/>
      <c r="BG119" s="251"/>
      <c r="BH119" s="251"/>
      <c r="BI119" s="251"/>
      <c r="BJ119" s="251"/>
      <c r="BK119" s="251"/>
      <c r="BL119" s="251"/>
      <c r="BM119" s="251"/>
      <c r="BN119" s="251"/>
      <c r="BO119" s="977" t="s">
        <v>446</v>
      </c>
      <c r="BP119" s="1005"/>
      <c r="BQ119" s="999">
        <v>45753739</v>
      </c>
      <c r="BR119" s="1000"/>
      <c r="BS119" s="1000"/>
      <c r="BT119" s="1000"/>
      <c r="BU119" s="1000"/>
      <c r="BV119" s="1000">
        <v>42568245</v>
      </c>
      <c r="BW119" s="1000"/>
      <c r="BX119" s="1000"/>
      <c r="BY119" s="1000"/>
      <c r="BZ119" s="1000"/>
      <c r="CA119" s="1000">
        <v>41459700</v>
      </c>
      <c r="CB119" s="1000"/>
      <c r="CC119" s="1000"/>
      <c r="CD119" s="1000"/>
      <c r="CE119" s="1000"/>
      <c r="CF119" s="1001"/>
      <c r="CG119" s="1002"/>
      <c r="CH119" s="1002"/>
      <c r="CI119" s="1002"/>
      <c r="CJ119" s="1003"/>
      <c r="CK119" s="950"/>
      <c r="CL119" s="951"/>
      <c r="CM119" s="973" t="s">
        <v>447</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18232</v>
      </c>
      <c r="DH119" s="986"/>
      <c r="DI119" s="986"/>
      <c r="DJ119" s="986"/>
      <c r="DK119" s="987"/>
      <c r="DL119" s="985">
        <v>16681</v>
      </c>
      <c r="DM119" s="986"/>
      <c r="DN119" s="986"/>
      <c r="DO119" s="986"/>
      <c r="DP119" s="987"/>
      <c r="DQ119" s="985">
        <v>15130</v>
      </c>
      <c r="DR119" s="986"/>
      <c r="DS119" s="986"/>
      <c r="DT119" s="986"/>
      <c r="DU119" s="987"/>
      <c r="DV119" s="988">
        <v>0.1</v>
      </c>
      <c r="DW119" s="989"/>
      <c r="DX119" s="989"/>
      <c r="DY119" s="989"/>
      <c r="DZ119" s="990"/>
    </row>
    <row r="120" spans="1:130" s="230" customFormat="1" ht="26.25" customHeight="1" x14ac:dyDescent="0.2">
      <c r="A120" s="1057"/>
      <c r="B120" s="949"/>
      <c r="C120" s="922" t="s">
        <v>424</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448</v>
      </c>
      <c r="AV120" s="992"/>
      <c r="AW120" s="992"/>
      <c r="AX120" s="992"/>
      <c r="AY120" s="993"/>
      <c r="AZ120" s="929" t="s">
        <v>449</v>
      </c>
      <c r="BA120" s="897"/>
      <c r="BB120" s="897"/>
      <c r="BC120" s="897"/>
      <c r="BD120" s="897"/>
      <c r="BE120" s="897"/>
      <c r="BF120" s="897"/>
      <c r="BG120" s="897"/>
      <c r="BH120" s="897"/>
      <c r="BI120" s="897"/>
      <c r="BJ120" s="897"/>
      <c r="BK120" s="897"/>
      <c r="BL120" s="897"/>
      <c r="BM120" s="897"/>
      <c r="BN120" s="897"/>
      <c r="BO120" s="897"/>
      <c r="BP120" s="898"/>
      <c r="BQ120" s="930">
        <v>8002583</v>
      </c>
      <c r="BR120" s="931"/>
      <c r="BS120" s="931"/>
      <c r="BT120" s="931"/>
      <c r="BU120" s="931"/>
      <c r="BV120" s="931">
        <v>8062803</v>
      </c>
      <c r="BW120" s="931"/>
      <c r="BX120" s="931"/>
      <c r="BY120" s="931"/>
      <c r="BZ120" s="931"/>
      <c r="CA120" s="931">
        <v>7410651</v>
      </c>
      <c r="CB120" s="931"/>
      <c r="CC120" s="931"/>
      <c r="CD120" s="931"/>
      <c r="CE120" s="931"/>
      <c r="CF120" s="944">
        <v>69.3</v>
      </c>
      <c r="CG120" s="945"/>
      <c r="CH120" s="945"/>
      <c r="CI120" s="945"/>
      <c r="CJ120" s="945"/>
      <c r="CK120" s="1006" t="s">
        <v>450</v>
      </c>
      <c r="CL120" s="1007"/>
      <c r="CM120" s="1007"/>
      <c r="CN120" s="1007"/>
      <c r="CO120" s="1008"/>
      <c r="CP120" s="1014" t="s">
        <v>397</v>
      </c>
      <c r="CQ120" s="1015"/>
      <c r="CR120" s="1015"/>
      <c r="CS120" s="1015"/>
      <c r="CT120" s="1015"/>
      <c r="CU120" s="1015"/>
      <c r="CV120" s="1015"/>
      <c r="CW120" s="1015"/>
      <c r="CX120" s="1015"/>
      <c r="CY120" s="1015"/>
      <c r="CZ120" s="1015"/>
      <c r="DA120" s="1015"/>
      <c r="DB120" s="1015"/>
      <c r="DC120" s="1015"/>
      <c r="DD120" s="1015"/>
      <c r="DE120" s="1015"/>
      <c r="DF120" s="1016"/>
      <c r="DG120" s="930">
        <v>5550937</v>
      </c>
      <c r="DH120" s="931"/>
      <c r="DI120" s="931"/>
      <c r="DJ120" s="931"/>
      <c r="DK120" s="931"/>
      <c r="DL120" s="931">
        <v>4229587</v>
      </c>
      <c r="DM120" s="931"/>
      <c r="DN120" s="931"/>
      <c r="DO120" s="931"/>
      <c r="DP120" s="931"/>
      <c r="DQ120" s="931">
        <v>4081272</v>
      </c>
      <c r="DR120" s="931"/>
      <c r="DS120" s="931"/>
      <c r="DT120" s="931"/>
      <c r="DU120" s="931"/>
      <c r="DV120" s="932">
        <v>38.200000000000003</v>
      </c>
      <c r="DW120" s="932"/>
      <c r="DX120" s="932"/>
      <c r="DY120" s="932"/>
      <c r="DZ120" s="933"/>
    </row>
    <row r="121" spans="1:130" s="230" customFormat="1" ht="26.25" customHeight="1" x14ac:dyDescent="0.2">
      <c r="A121" s="1057"/>
      <c r="B121" s="949"/>
      <c r="C121" s="974" t="s">
        <v>451</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452</v>
      </c>
      <c r="BA121" s="923"/>
      <c r="BB121" s="923"/>
      <c r="BC121" s="923"/>
      <c r="BD121" s="923"/>
      <c r="BE121" s="923"/>
      <c r="BF121" s="923"/>
      <c r="BG121" s="923"/>
      <c r="BH121" s="923"/>
      <c r="BI121" s="923"/>
      <c r="BJ121" s="923"/>
      <c r="BK121" s="923"/>
      <c r="BL121" s="923"/>
      <c r="BM121" s="923"/>
      <c r="BN121" s="923"/>
      <c r="BO121" s="923"/>
      <c r="BP121" s="924"/>
      <c r="BQ121" s="925">
        <v>1091493</v>
      </c>
      <c r="BR121" s="926"/>
      <c r="BS121" s="926"/>
      <c r="BT121" s="926"/>
      <c r="BU121" s="926"/>
      <c r="BV121" s="926">
        <v>990480</v>
      </c>
      <c r="BW121" s="926"/>
      <c r="BX121" s="926"/>
      <c r="BY121" s="926"/>
      <c r="BZ121" s="926"/>
      <c r="CA121" s="926">
        <v>933242</v>
      </c>
      <c r="CB121" s="926"/>
      <c r="CC121" s="926"/>
      <c r="CD121" s="926"/>
      <c r="CE121" s="926"/>
      <c r="CF121" s="920">
        <v>8.6999999999999993</v>
      </c>
      <c r="CG121" s="921"/>
      <c r="CH121" s="921"/>
      <c r="CI121" s="921"/>
      <c r="CJ121" s="921"/>
      <c r="CK121" s="1009"/>
      <c r="CL121" s="1010"/>
      <c r="CM121" s="1010"/>
      <c r="CN121" s="1010"/>
      <c r="CO121" s="1011"/>
      <c r="CP121" s="1019" t="s">
        <v>394</v>
      </c>
      <c r="CQ121" s="1020"/>
      <c r="CR121" s="1020"/>
      <c r="CS121" s="1020"/>
      <c r="CT121" s="1020"/>
      <c r="CU121" s="1020"/>
      <c r="CV121" s="1020"/>
      <c r="CW121" s="1020"/>
      <c r="CX121" s="1020"/>
      <c r="CY121" s="1020"/>
      <c r="CZ121" s="1020"/>
      <c r="DA121" s="1020"/>
      <c r="DB121" s="1020"/>
      <c r="DC121" s="1020"/>
      <c r="DD121" s="1020"/>
      <c r="DE121" s="1020"/>
      <c r="DF121" s="1021"/>
      <c r="DG121" s="925">
        <v>2351353</v>
      </c>
      <c r="DH121" s="926"/>
      <c r="DI121" s="926"/>
      <c r="DJ121" s="926"/>
      <c r="DK121" s="926"/>
      <c r="DL121" s="926">
        <v>1746593</v>
      </c>
      <c r="DM121" s="926"/>
      <c r="DN121" s="926"/>
      <c r="DO121" s="926"/>
      <c r="DP121" s="926"/>
      <c r="DQ121" s="926">
        <v>1321783</v>
      </c>
      <c r="DR121" s="926"/>
      <c r="DS121" s="926"/>
      <c r="DT121" s="926"/>
      <c r="DU121" s="926"/>
      <c r="DV121" s="927">
        <v>12.4</v>
      </c>
      <c r="DW121" s="927"/>
      <c r="DX121" s="927"/>
      <c r="DY121" s="927"/>
      <c r="DZ121" s="928"/>
    </row>
    <row r="122" spans="1:130" s="230" customFormat="1" ht="26.25" customHeight="1" x14ac:dyDescent="0.2">
      <c r="A122" s="1057"/>
      <c r="B122" s="949"/>
      <c r="C122" s="922" t="s">
        <v>434</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453</v>
      </c>
      <c r="BA122" s="965"/>
      <c r="BB122" s="965"/>
      <c r="BC122" s="965"/>
      <c r="BD122" s="965"/>
      <c r="BE122" s="965"/>
      <c r="BF122" s="965"/>
      <c r="BG122" s="965"/>
      <c r="BH122" s="965"/>
      <c r="BI122" s="965"/>
      <c r="BJ122" s="965"/>
      <c r="BK122" s="965"/>
      <c r="BL122" s="965"/>
      <c r="BM122" s="965"/>
      <c r="BN122" s="965"/>
      <c r="BO122" s="965"/>
      <c r="BP122" s="966"/>
      <c r="BQ122" s="999">
        <v>28763589</v>
      </c>
      <c r="BR122" s="1000"/>
      <c r="BS122" s="1000"/>
      <c r="BT122" s="1000"/>
      <c r="BU122" s="1000"/>
      <c r="BV122" s="1000">
        <v>27884656</v>
      </c>
      <c r="BW122" s="1000"/>
      <c r="BX122" s="1000"/>
      <c r="BY122" s="1000"/>
      <c r="BZ122" s="1000"/>
      <c r="CA122" s="1000">
        <v>27964956</v>
      </c>
      <c r="CB122" s="1000"/>
      <c r="CC122" s="1000"/>
      <c r="CD122" s="1000"/>
      <c r="CE122" s="1000"/>
      <c r="CF122" s="1017">
        <v>261.5</v>
      </c>
      <c r="CG122" s="1018"/>
      <c r="CH122" s="1018"/>
      <c r="CI122" s="1018"/>
      <c r="CJ122" s="1018"/>
      <c r="CK122" s="1009"/>
      <c r="CL122" s="1010"/>
      <c r="CM122" s="1010"/>
      <c r="CN122" s="1010"/>
      <c r="CO122" s="1011"/>
      <c r="CP122" s="1019" t="s">
        <v>396</v>
      </c>
      <c r="CQ122" s="1020"/>
      <c r="CR122" s="1020"/>
      <c r="CS122" s="1020"/>
      <c r="CT122" s="1020"/>
      <c r="CU122" s="1020"/>
      <c r="CV122" s="1020"/>
      <c r="CW122" s="1020"/>
      <c r="CX122" s="1020"/>
      <c r="CY122" s="1020"/>
      <c r="CZ122" s="1020"/>
      <c r="DA122" s="1020"/>
      <c r="DB122" s="1020"/>
      <c r="DC122" s="1020"/>
      <c r="DD122" s="1020"/>
      <c r="DE122" s="1020"/>
      <c r="DF122" s="1021"/>
      <c r="DG122" s="925">
        <v>570430</v>
      </c>
      <c r="DH122" s="926"/>
      <c r="DI122" s="926"/>
      <c r="DJ122" s="926"/>
      <c r="DK122" s="926"/>
      <c r="DL122" s="926">
        <v>535000</v>
      </c>
      <c r="DM122" s="926"/>
      <c r="DN122" s="926"/>
      <c r="DO122" s="926"/>
      <c r="DP122" s="926"/>
      <c r="DQ122" s="926">
        <v>682719</v>
      </c>
      <c r="DR122" s="926"/>
      <c r="DS122" s="926"/>
      <c r="DT122" s="926"/>
      <c r="DU122" s="926"/>
      <c r="DV122" s="927">
        <v>6.4</v>
      </c>
      <c r="DW122" s="927"/>
      <c r="DX122" s="927"/>
      <c r="DY122" s="927"/>
      <c r="DZ122" s="928"/>
    </row>
    <row r="123" spans="1:130" s="230" customFormat="1" ht="26.25" customHeight="1" x14ac:dyDescent="0.2">
      <c r="A123" s="1057"/>
      <c r="B123" s="949"/>
      <c r="C123" s="922" t="s">
        <v>440</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v>14589</v>
      </c>
      <c r="AB123" s="959"/>
      <c r="AC123" s="959"/>
      <c r="AD123" s="959"/>
      <c r="AE123" s="960"/>
      <c r="AF123" s="961">
        <v>7839</v>
      </c>
      <c r="AG123" s="959"/>
      <c r="AH123" s="959"/>
      <c r="AI123" s="959"/>
      <c r="AJ123" s="960"/>
      <c r="AK123" s="961">
        <v>7252</v>
      </c>
      <c r="AL123" s="959"/>
      <c r="AM123" s="959"/>
      <c r="AN123" s="959"/>
      <c r="AO123" s="960"/>
      <c r="AP123" s="962">
        <v>0.1</v>
      </c>
      <c r="AQ123" s="963"/>
      <c r="AR123" s="963"/>
      <c r="AS123" s="963"/>
      <c r="AT123" s="964"/>
      <c r="AU123" s="997"/>
      <c r="AV123" s="998"/>
      <c r="AW123" s="998"/>
      <c r="AX123" s="998"/>
      <c r="AY123" s="998"/>
      <c r="AZ123" s="251" t="s">
        <v>176</v>
      </c>
      <c r="BA123" s="251"/>
      <c r="BB123" s="251"/>
      <c r="BC123" s="251"/>
      <c r="BD123" s="251"/>
      <c r="BE123" s="251"/>
      <c r="BF123" s="251"/>
      <c r="BG123" s="251"/>
      <c r="BH123" s="251"/>
      <c r="BI123" s="251"/>
      <c r="BJ123" s="251"/>
      <c r="BK123" s="251"/>
      <c r="BL123" s="251"/>
      <c r="BM123" s="251"/>
      <c r="BN123" s="251"/>
      <c r="BO123" s="977" t="s">
        <v>454</v>
      </c>
      <c r="BP123" s="1005"/>
      <c r="BQ123" s="1063">
        <v>37857665</v>
      </c>
      <c r="BR123" s="1064"/>
      <c r="BS123" s="1064"/>
      <c r="BT123" s="1064"/>
      <c r="BU123" s="1064"/>
      <c r="BV123" s="1064">
        <v>36937939</v>
      </c>
      <c r="BW123" s="1064"/>
      <c r="BX123" s="1064"/>
      <c r="BY123" s="1064"/>
      <c r="BZ123" s="1064"/>
      <c r="CA123" s="1064">
        <v>36308849</v>
      </c>
      <c r="CB123" s="1064"/>
      <c r="CC123" s="1064"/>
      <c r="CD123" s="1064"/>
      <c r="CE123" s="1064"/>
      <c r="CF123" s="1001"/>
      <c r="CG123" s="1002"/>
      <c r="CH123" s="1002"/>
      <c r="CI123" s="1002"/>
      <c r="CJ123" s="1003"/>
      <c r="CK123" s="1009"/>
      <c r="CL123" s="1010"/>
      <c r="CM123" s="1010"/>
      <c r="CN123" s="1010"/>
      <c r="CO123" s="1011"/>
      <c r="CP123" s="1019" t="s">
        <v>393</v>
      </c>
      <c r="CQ123" s="1020"/>
      <c r="CR123" s="1020"/>
      <c r="CS123" s="1020"/>
      <c r="CT123" s="1020"/>
      <c r="CU123" s="1020"/>
      <c r="CV123" s="1020"/>
      <c r="CW123" s="1020"/>
      <c r="CX123" s="1020"/>
      <c r="CY123" s="1020"/>
      <c r="CZ123" s="1020"/>
      <c r="DA123" s="1020"/>
      <c r="DB123" s="1020"/>
      <c r="DC123" s="1020"/>
      <c r="DD123" s="1020"/>
      <c r="DE123" s="1020"/>
      <c r="DF123" s="1021"/>
      <c r="DG123" s="958">
        <v>3291</v>
      </c>
      <c r="DH123" s="959"/>
      <c r="DI123" s="959"/>
      <c r="DJ123" s="959"/>
      <c r="DK123" s="960"/>
      <c r="DL123" s="961">
        <v>4301</v>
      </c>
      <c r="DM123" s="959"/>
      <c r="DN123" s="959"/>
      <c r="DO123" s="959"/>
      <c r="DP123" s="960"/>
      <c r="DQ123" s="961">
        <v>6499</v>
      </c>
      <c r="DR123" s="959"/>
      <c r="DS123" s="959"/>
      <c r="DT123" s="959"/>
      <c r="DU123" s="960"/>
      <c r="DV123" s="962">
        <v>0.1</v>
      </c>
      <c r="DW123" s="963"/>
      <c r="DX123" s="963"/>
      <c r="DY123" s="963"/>
      <c r="DZ123" s="964"/>
    </row>
    <row r="124" spans="1:130" s="230" customFormat="1" ht="26.25" customHeight="1" thickBot="1" x14ac:dyDescent="0.25">
      <c r="A124" s="1057"/>
      <c r="B124" s="949"/>
      <c r="C124" s="922" t="s">
        <v>443</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455</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70.900000000000006</v>
      </c>
      <c r="BR124" s="1027"/>
      <c r="BS124" s="1027"/>
      <c r="BT124" s="1027"/>
      <c r="BU124" s="1027"/>
      <c r="BV124" s="1027">
        <v>52.8</v>
      </c>
      <c r="BW124" s="1027"/>
      <c r="BX124" s="1027"/>
      <c r="BY124" s="1027"/>
      <c r="BZ124" s="1027"/>
      <c r="CA124" s="1027">
        <v>48.1</v>
      </c>
      <c r="CB124" s="1027"/>
      <c r="CC124" s="1027"/>
      <c r="CD124" s="1027"/>
      <c r="CE124" s="1027"/>
      <c r="CF124" s="1028"/>
      <c r="CG124" s="1029"/>
      <c r="CH124" s="1029"/>
      <c r="CI124" s="1029"/>
      <c r="CJ124" s="1030"/>
      <c r="CK124" s="1012"/>
      <c r="CL124" s="1012"/>
      <c r="CM124" s="1012"/>
      <c r="CN124" s="1012"/>
      <c r="CO124" s="1013"/>
      <c r="CP124" s="1019" t="s">
        <v>456</v>
      </c>
      <c r="CQ124" s="1020"/>
      <c r="CR124" s="1020"/>
      <c r="CS124" s="1020"/>
      <c r="CT124" s="1020"/>
      <c r="CU124" s="1020"/>
      <c r="CV124" s="1020"/>
      <c r="CW124" s="1020"/>
      <c r="CX124" s="1020"/>
      <c r="CY124" s="1020"/>
      <c r="CZ124" s="1020"/>
      <c r="DA124" s="1020"/>
      <c r="DB124" s="1020"/>
      <c r="DC124" s="1020"/>
      <c r="DD124" s="1020"/>
      <c r="DE124" s="1020"/>
      <c r="DF124" s="1021"/>
      <c r="DG124" s="1004">
        <v>540212</v>
      </c>
      <c r="DH124" s="986"/>
      <c r="DI124" s="986"/>
      <c r="DJ124" s="986"/>
      <c r="DK124" s="987"/>
      <c r="DL124" s="985">
        <v>475675</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2">
      <c r="A125" s="1057"/>
      <c r="B125" s="949"/>
      <c r="C125" s="922" t="s">
        <v>445</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457</v>
      </c>
      <c r="CL125" s="1007"/>
      <c r="CM125" s="1007"/>
      <c r="CN125" s="1007"/>
      <c r="CO125" s="1008"/>
      <c r="CP125" s="929" t="s">
        <v>458</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5">
      <c r="A126" s="1057"/>
      <c r="B126" s="949"/>
      <c r="C126" s="922" t="s">
        <v>447</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1854</v>
      </c>
      <c r="AB126" s="959"/>
      <c r="AC126" s="959"/>
      <c r="AD126" s="959"/>
      <c r="AE126" s="960"/>
      <c r="AF126" s="961">
        <v>1823</v>
      </c>
      <c r="AG126" s="959"/>
      <c r="AH126" s="959"/>
      <c r="AI126" s="959"/>
      <c r="AJ126" s="960"/>
      <c r="AK126" s="961">
        <v>1853</v>
      </c>
      <c r="AL126" s="959"/>
      <c r="AM126" s="959"/>
      <c r="AN126" s="959"/>
      <c r="AO126" s="960"/>
      <c r="AP126" s="962">
        <v>0</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459</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2">
      <c r="A127" s="1058"/>
      <c r="B127" s="951"/>
      <c r="C127" s="973" t="s">
        <v>460</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461</v>
      </c>
      <c r="AY127" s="1032"/>
      <c r="AZ127" s="1032"/>
      <c r="BA127" s="1032"/>
      <c r="BB127" s="1032"/>
      <c r="BC127" s="1032"/>
      <c r="BD127" s="1032"/>
      <c r="BE127" s="1033"/>
      <c r="BF127" s="1034" t="s">
        <v>462</v>
      </c>
      <c r="BG127" s="1032"/>
      <c r="BH127" s="1032"/>
      <c r="BI127" s="1032"/>
      <c r="BJ127" s="1032"/>
      <c r="BK127" s="1032"/>
      <c r="BL127" s="1033"/>
      <c r="BM127" s="1034" t="s">
        <v>463</v>
      </c>
      <c r="BN127" s="1032"/>
      <c r="BO127" s="1032"/>
      <c r="BP127" s="1032"/>
      <c r="BQ127" s="1032"/>
      <c r="BR127" s="1032"/>
      <c r="BS127" s="1033"/>
      <c r="BT127" s="1034" t="s">
        <v>464</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465</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5">
      <c r="A128" s="1041" t="s">
        <v>466</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467</v>
      </c>
      <c r="X128" s="1043"/>
      <c r="Y128" s="1043"/>
      <c r="Z128" s="1044"/>
      <c r="AA128" s="1045">
        <v>165146</v>
      </c>
      <c r="AB128" s="1046"/>
      <c r="AC128" s="1046"/>
      <c r="AD128" s="1046"/>
      <c r="AE128" s="1047"/>
      <c r="AF128" s="1048">
        <v>153295</v>
      </c>
      <c r="AG128" s="1046"/>
      <c r="AH128" s="1046"/>
      <c r="AI128" s="1046"/>
      <c r="AJ128" s="1047"/>
      <c r="AK128" s="1048">
        <v>212335</v>
      </c>
      <c r="AL128" s="1046"/>
      <c r="AM128" s="1046"/>
      <c r="AN128" s="1046"/>
      <c r="AO128" s="1047"/>
      <c r="AP128" s="1049"/>
      <c r="AQ128" s="1050"/>
      <c r="AR128" s="1050"/>
      <c r="AS128" s="1050"/>
      <c r="AT128" s="1051"/>
      <c r="AU128" s="232"/>
      <c r="AV128" s="232"/>
      <c r="AW128" s="232"/>
      <c r="AX128" s="896" t="s">
        <v>468</v>
      </c>
      <c r="AY128" s="897"/>
      <c r="AZ128" s="897"/>
      <c r="BA128" s="897"/>
      <c r="BB128" s="897"/>
      <c r="BC128" s="897"/>
      <c r="BD128" s="897"/>
      <c r="BE128" s="898"/>
      <c r="BF128" s="1052" t="s">
        <v>122</v>
      </c>
      <c r="BG128" s="1053"/>
      <c r="BH128" s="1053"/>
      <c r="BI128" s="1053"/>
      <c r="BJ128" s="1053"/>
      <c r="BK128" s="1053"/>
      <c r="BL128" s="1054"/>
      <c r="BM128" s="1052">
        <v>12.86</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469</v>
      </c>
      <c r="CQ128" s="726"/>
      <c r="CR128" s="726"/>
      <c r="CS128" s="726"/>
      <c r="CT128" s="726"/>
      <c r="CU128" s="726"/>
      <c r="CV128" s="726"/>
      <c r="CW128" s="726"/>
      <c r="CX128" s="726"/>
      <c r="CY128" s="726"/>
      <c r="CZ128" s="726"/>
      <c r="DA128" s="726"/>
      <c r="DB128" s="726"/>
      <c r="DC128" s="726"/>
      <c r="DD128" s="726"/>
      <c r="DE128" s="726"/>
      <c r="DF128" s="1036"/>
      <c r="DG128" s="1037">
        <v>1331</v>
      </c>
      <c r="DH128" s="1038"/>
      <c r="DI128" s="1038"/>
      <c r="DJ128" s="1038"/>
      <c r="DK128" s="1038"/>
      <c r="DL128" s="1038">
        <v>358</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2">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470</v>
      </c>
      <c r="X129" s="1071"/>
      <c r="Y129" s="1071"/>
      <c r="Z129" s="1072"/>
      <c r="AA129" s="958">
        <v>14324144</v>
      </c>
      <c r="AB129" s="959"/>
      <c r="AC129" s="959"/>
      <c r="AD129" s="959"/>
      <c r="AE129" s="960"/>
      <c r="AF129" s="961">
        <v>13897985</v>
      </c>
      <c r="AG129" s="959"/>
      <c r="AH129" s="959"/>
      <c r="AI129" s="959"/>
      <c r="AJ129" s="960"/>
      <c r="AK129" s="961">
        <v>13938543</v>
      </c>
      <c r="AL129" s="959"/>
      <c r="AM129" s="959"/>
      <c r="AN129" s="959"/>
      <c r="AO129" s="960"/>
      <c r="AP129" s="1073"/>
      <c r="AQ129" s="1074"/>
      <c r="AR129" s="1074"/>
      <c r="AS129" s="1074"/>
      <c r="AT129" s="1075"/>
      <c r="AU129" s="233"/>
      <c r="AV129" s="233"/>
      <c r="AW129" s="233"/>
      <c r="AX129" s="1065" t="s">
        <v>471</v>
      </c>
      <c r="AY129" s="923"/>
      <c r="AZ129" s="923"/>
      <c r="BA129" s="923"/>
      <c r="BB129" s="923"/>
      <c r="BC129" s="923"/>
      <c r="BD129" s="923"/>
      <c r="BE129" s="924"/>
      <c r="BF129" s="1066" t="s">
        <v>122</v>
      </c>
      <c r="BG129" s="1067"/>
      <c r="BH129" s="1067"/>
      <c r="BI129" s="1067"/>
      <c r="BJ129" s="1067"/>
      <c r="BK129" s="1067"/>
      <c r="BL129" s="1068"/>
      <c r="BM129" s="1066">
        <v>17.86</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472</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473</v>
      </c>
      <c r="X130" s="1071"/>
      <c r="Y130" s="1071"/>
      <c r="Z130" s="1072"/>
      <c r="AA130" s="958">
        <v>3199205</v>
      </c>
      <c r="AB130" s="959"/>
      <c r="AC130" s="959"/>
      <c r="AD130" s="959"/>
      <c r="AE130" s="960"/>
      <c r="AF130" s="961">
        <v>3251149</v>
      </c>
      <c r="AG130" s="959"/>
      <c r="AH130" s="959"/>
      <c r="AI130" s="959"/>
      <c r="AJ130" s="960"/>
      <c r="AK130" s="961">
        <v>3243294</v>
      </c>
      <c r="AL130" s="959"/>
      <c r="AM130" s="959"/>
      <c r="AN130" s="959"/>
      <c r="AO130" s="960"/>
      <c r="AP130" s="1073"/>
      <c r="AQ130" s="1074"/>
      <c r="AR130" s="1074"/>
      <c r="AS130" s="1074"/>
      <c r="AT130" s="1075"/>
      <c r="AU130" s="233"/>
      <c r="AV130" s="233"/>
      <c r="AW130" s="233"/>
      <c r="AX130" s="1065" t="s">
        <v>474</v>
      </c>
      <c r="AY130" s="923"/>
      <c r="AZ130" s="923"/>
      <c r="BA130" s="923"/>
      <c r="BB130" s="923"/>
      <c r="BC130" s="923"/>
      <c r="BD130" s="923"/>
      <c r="BE130" s="924"/>
      <c r="BF130" s="1101">
        <v>11.3</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475</v>
      </c>
      <c r="X131" s="1108"/>
      <c r="Y131" s="1108"/>
      <c r="Z131" s="1109"/>
      <c r="AA131" s="1004">
        <v>11124939</v>
      </c>
      <c r="AB131" s="986"/>
      <c r="AC131" s="986"/>
      <c r="AD131" s="986"/>
      <c r="AE131" s="987"/>
      <c r="AF131" s="985">
        <v>10646836</v>
      </c>
      <c r="AG131" s="986"/>
      <c r="AH131" s="986"/>
      <c r="AI131" s="986"/>
      <c r="AJ131" s="987"/>
      <c r="AK131" s="985">
        <v>10695249</v>
      </c>
      <c r="AL131" s="986"/>
      <c r="AM131" s="986"/>
      <c r="AN131" s="986"/>
      <c r="AO131" s="987"/>
      <c r="AP131" s="1110"/>
      <c r="AQ131" s="1111"/>
      <c r="AR131" s="1111"/>
      <c r="AS131" s="1111"/>
      <c r="AT131" s="1112"/>
      <c r="AU131" s="233"/>
      <c r="AV131" s="233"/>
      <c r="AW131" s="233"/>
      <c r="AX131" s="1083" t="s">
        <v>476</v>
      </c>
      <c r="AY131" s="726"/>
      <c r="AZ131" s="726"/>
      <c r="BA131" s="726"/>
      <c r="BB131" s="726"/>
      <c r="BC131" s="726"/>
      <c r="BD131" s="726"/>
      <c r="BE131" s="1036"/>
      <c r="BF131" s="1084">
        <v>48.1</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477</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478</v>
      </c>
      <c r="W132" s="1094"/>
      <c r="X132" s="1094"/>
      <c r="Y132" s="1094"/>
      <c r="Z132" s="1095"/>
      <c r="AA132" s="1096">
        <v>10.762027550000001</v>
      </c>
      <c r="AB132" s="1097"/>
      <c r="AC132" s="1097"/>
      <c r="AD132" s="1097"/>
      <c r="AE132" s="1098"/>
      <c r="AF132" s="1099">
        <v>12.771484409999999</v>
      </c>
      <c r="AG132" s="1097"/>
      <c r="AH132" s="1097"/>
      <c r="AI132" s="1097"/>
      <c r="AJ132" s="1098"/>
      <c r="AK132" s="1099">
        <v>10.381104730000001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479</v>
      </c>
      <c r="W133" s="1077"/>
      <c r="X133" s="1077"/>
      <c r="Y133" s="1077"/>
      <c r="Z133" s="1078"/>
      <c r="AA133" s="1079">
        <v>11.9</v>
      </c>
      <c r="AB133" s="1080"/>
      <c r="AC133" s="1080"/>
      <c r="AD133" s="1080"/>
      <c r="AE133" s="1081"/>
      <c r="AF133" s="1079">
        <v>11.8</v>
      </c>
      <c r="AG133" s="1080"/>
      <c r="AH133" s="1080"/>
      <c r="AI133" s="1080"/>
      <c r="AJ133" s="1081"/>
      <c r="AK133" s="1079">
        <v>11.3</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N2UY2WRoqtxSxbc0XWWF9Pe2iacEGlrGUwPzGn0UwAm7/JIbvV8WIcZ1/abcVAC7S1MswTaeW/70bKmGGmERBQ==" saltValue="Kjb379dfIUHeSSPy+Rufd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480</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iQTXF1rAyV1aA2zPa5rRI/RaN980Uv5jUPOU/0ORMB9MtGIhtPVt0Wu7KQwdvn3lHbyXFinlL/g9+V+1kNdbtQ==" saltValue="0O7SFh4j0xL9o1mrL75PZ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yt81q1px/VsmrhyaDzJwDAlG9r8rGpK74Tf/10BzwAuWuqBfHZRBn96q0p0yHL7OkAy/panbORudBW7oU18jMg==" saltValue="TQ/lK2fG5NUELQx5ZOupT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481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482</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483</v>
      </c>
      <c r="AP7" s="272"/>
      <c r="AQ7" s="273" t="s">
        <v>484</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485</v>
      </c>
      <c r="AQ8" s="279" t="s">
        <v>486</v>
      </c>
      <c r="AR8" s="280" t="s">
        <v>487</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488</v>
      </c>
      <c r="AL9" s="1117"/>
      <c r="AM9" s="1117"/>
      <c r="AN9" s="1118"/>
      <c r="AO9" s="281">
        <v>4525419</v>
      </c>
      <c r="AP9" s="281">
        <v>168475</v>
      </c>
      <c r="AQ9" s="282">
        <v>107616</v>
      </c>
      <c r="AR9" s="283">
        <v>56.6</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489</v>
      </c>
      <c r="AL10" s="1117"/>
      <c r="AM10" s="1117"/>
      <c r="AN10" s="1118"/>
      <c r="AO10" s="284">
        <v>51570</v>
      </c>
      <c r="AP10" s="284">
        <v>1920</v>
      </c>
      <c r="AQ10" s="285">
        <v>10095</v>
      </c>
      <c r="AR10" s="286">
        <v>-81</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490</v>
      </c>
      <c r="AL11" s="1117"/>
      <c r="AM11" s="1117"/>
      <c r="AN11" s="1118"/>
      <c r="AO11" s="284" t="s">
        <v>491</v>
      </c>
      <c r="AP11" s="284" t="s">
        <v>491</v>
      </c>
      <c r="AQ11" s="285">
        <v>1704</v>
      </c>
      <c r="AR11" s="286" t="s">
        <v>491</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492</v>
      </c>
      <c r="AL12" s="1117"/>
      <c r="AM12" s="1117"/>
      <c r="AN12" s="1118"/>
      <c r="AO12" s="284" t="s">
        <v>491</v>
      </c>
      <c r="AP12" s="284" t="s">
        <v>491</v>
      </c>
      <c r="AQ12" s="285">
        <v>7</v>
      </c>
      <c r="AR12" s="286" t="s">
        <v>491</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493</v>
      </c>
      <c r="AL13" s="1117"/>
      <c r="AM13" s="1117"/>
      <c r="AN13" s="1118"/>
      <c r="AO13" s="284">
        <v>188083</v>
      </c>
      <c r="AP13" s="284">
        <v>7002</v>
      </c>
      <c r="AQ13" s="285">
        <v>4110</v>
      </c>
      <c r="AR13" s="286">
        <v>70.400000000000006</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494</v>
      </c>
      <c r="AL14" s="1117"/>
      <c r="AM14" s="1117"/>
      <c r="AN14" s="1118"/>
      <c r="AO14" s="284">
        <v>143715</v>
      </c>
      <c r="AP14" s="284">
        <v>5350</v>
      </c>
      <c r="AQ14" s="285">
        <v>2451</v>
      </c>
      <c r="AR14" s="286">
        <v>118.3</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495</v>
      </c>
      <c r="AL15" s="1120"/>
      <c r="AM15" s="1120"/>
      <c r="AN15" s="1121"/>
      <c r="AO15" s="284">
        <v>-234171</v>
      </c>
      <c r="AP15" s="284">
        <v>-8718</v>
      </c>
      <c r="AQ15" s="285">
        <v>-6399</v>
      </c>
      <c r="AR15" s="286">
        <v>36.200000000000003</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176</v>
      </c>
      <c r="AL16" s="1120"/>
      <c r="AM16" s="1120"/>
      <c r="AN16" s="1121"/>
      <c r="AO16" s="284">
        <v>4674616</v>
      </c>
      <c r="AP16" s="284">
        <v>174030</v>
      </c>
      <c r="AQ16" s="285">
        <v>119584</v>
      </c>
      <c r="AR16" s="286">
        <v>45.5</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496</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497</v>
      </c>
      <c r="AP20" s="293" t="s">
        <v>498</v>
      </c>
      <c r="AQ20" s="294" t="s">
        <v>499</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500</v>
      </c>
      <c r="AL21" s="1123"/>
      <c r="AM21" s="1123"/>
      <c r="AN21" s="1124"/>
      <c r="AO21" s="297">
        <v>17.05</v>
      </c>
      <c r="AP21" s="298">
        <v>10.86</v>
      </c>
      <c r="AQ21" s="299">
        <v>6.19</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501</v>
      </c>
      <c r="AL22" s="1123"/>
      <c r="AM22" s="1123"/>
      <c r="AN22" s="1124"/>
      <c r="AO22" s="302">
        <v>98.1</v>
      </c>
      <c r="AP22" s="303">
        <v>97.3</v>
      </c>
      <c r="AQ22" s="304">
        <v>0.8</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3" t="s">
        <v>502</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x14ac:dyDescent="0.2">
      <c r="A27" s="309"/>
      <c r="AO27" s="262"/>
      <c r="AP27" s="262"/>
      <c r="AQ27" s="262"/>
      <c r="AR27" s="262"/>
      <c r="AS27" s="262"/>
      <c r="AT27" s="262"/>
    </row>
    <row r="28" spans="1:46" ht="16.2" x14ac:dyDescent="0.2">
      <c r="A28" s="263" t="s">
        <v>503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504</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483</v>
      </c>
      <c r="AP30" s="272"/>
      <c r="AQ30" s="273" t="s">
        <v>484</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485</v>
      </c>
      <c r="AQ31" s="279" t="s">
        <v>486</v>
      </c>
      <c r="AR31" s="280" t="s">
        <v>487</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505</v>
      </c>
      <c r="AL32" s="1131"/>
      <c r="AM32" s="1131"/>
      <c r="AN32" s="1132"/>
      <c r="AO32" s="312">
        <v>3870827</v>
      </c>
      <c r="AP32" s="312">
        <v>144106</v>
      </c>
      <c r="AQ32" s="313">
        <v>75090</v>
      </c>
      <c r="AR32" s="314">
        <v>91.9</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506</v>
      </c>
      <c r="AL33" s="1131"/>
      <c r="AM33" s="1131"/>
      <c r="AN33" s="1132"/>
      <c r="AO33" s="312" t="s">
        <v>491</v>
      </c>
      <c r="AP33" s="312" t="s">
        <v>491</v>
      </c>
      <c r="AQ33" s="313" t="s">
        <v>491</v>
      </c>
      <c r="AR33" s="314" t="s">
        <v>491</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507</v>
      </c>
      <c r="AL34" s="1131"/>
      <c r="AM34" s="1131"/>
      <c r="AN34" s="1132"/>
      <c r="AO34" s="312" t="s">
        <v>491</v>
      </c>
      <c r="AP34" s="312" t="s">
        <v>491</v>
      </c>
      <c r="AQ34" s="313">
        <v>1</v>
      </c>
      <c r="AR34" s="314" t="s">
        <v>491</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508</v>
      </c>
      <c r="AL35" s="1131"/>
      <c r="AM35" s="1131"/>
      <c r="AN35" s="1132"/>
      <c r="AO35" s="312">
        <v>656461</v>
      </c>
      <c r="AP35" s="312">
        <v>24439</v>
      </c>
      <c r="AQ35" s="313">
        <v>17211</v>
      </c>
      <c r="AR35" s="314">
        <v>42</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509</v>
      </c>
      <c r="AL36" s="1131"/>
      <c r="AM36" s="1131"/>
      <c r="AN36" s="1132"/>
      <c r="AO36" s="312">
        <v>29375</v>
      </c>
      <c r="AP36" s="312">
        <v>1094</v>
      </c>
      <c r="AQ36" s="313">
        <v>2478</v>
      </c>
      <c r="AR36" s="314">
        <v>-55.9</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510</v>
      </c>
      <c r="AL37" s="1131"/>
      <c r="AM37" s="1131"/>
      <c r="AN37" s="1132"/>
      <c r="AO37" s="312">
        <v>9105</v>
      </c>
      <c r="AP37" s="312">
        <v>339</v>
      </c>
      <c r="AQ37" s="313">
        <v>654</v>
      </c>
      <c r="AR37" s="314">
        <v>-48.2</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511</v>
      </c>
      <c r="AL38" s="1134"/>
      <c r="AM38" s="1134"/>
      <c r="AN38" s="1135"/>
      <c r="AO38" s="315">
        <v>146</v>
      </c>
      <c r="AP38" s="315">
        <v>5</v>
      </c>
      <c r="AQ38" s="316">
        <v>4</v>
      </c>
      <c r="AR38" s="304">
        <v>25</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512</v>
      </c>
      <c r="AL39" s="1134"/>
      <c r="AM39" s="1134"/>
      <c r="AN39" s="1135"/>
      <c r="AO39" s="312">
        <v>-212335</v>
      </c>
      <c r="AP39" s="312">
        <v>-7905</v>
      </c>
      <c r="AQ39" s="313">
        <v>-3502</v>
      </c>
      <c r="AR39" s="314">
        <v>125.7</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513</v>
      </c>
      <c r="AL40" s="1131"/>
      <c r="AM40" s="1131"/>
      <c r="AN40" s="1132"/>
      <c r="AO40" s="312">
        <v>-3243294</v>
      </c>
      <c r="AP40" s="312">
        <v>-120744</v>
      </c>
      <c r="AQ40" s="313">
        <v>-63750</v>
      </c>
      <c r="AR40" s="314">
        <v>89.4</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286</v>
      </c>
      <c r="AL41" s="1137"/>
      <c r="AM41" s="1137"/>
      <c r="AN41" s="1138"/>
      <c r="AO41" s="312">
        <v>1110285</v>
      </c>
      <c r="AP41" s="312">
        <v>41334</v>
      </c>
      <c r="AQ41" s="313">
        <v>28185</v>
      </c>
      <c r="AR41" s="314">
        <v>46.7</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515</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483</v>
      </c>
      <c r="AN49" s="1127" t="s">
        <v>516</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517</v>
      </c>
      <c r="AO50" s="329" t="s">
        <v>518</v>
      </c>
      <c r="AP50" s="330" t="s">
        <v>519</v>
      </c>
      <c r="AQ50" s="331" t="s">
        <v>520</v>
      </c>
      <c r="AR50" s="332" t="s">
        <v>521</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522</v>
      </c>
      <c r="AL51" s="325"/>
      <c r="AM51" s="333">
        <v>2733321</v>
      </c>
      <c r="AN51" s="334">
        <v>90700</v>
      </c>
      <c r="AO51" s="335">
        <v>-27.4</v>
      </c>
      <c r="AP51" s="336">
        <v>94081</v>
      </c>
      <c r="AQ51" s="337">
        <v>10.5</v>
      </c>
      <c r="AR51" s="338">
        <v>-37.9</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523</v>
      </c>
      <c r="AM52" s="341">
        <v>2017093</v>
      </c>
      <c r="AN52" s="342">
        <v>66933</v>
      </c>
      <c r="AO52" s="343">
        <v>-3.4</v>
      </c>
      <c r="AP52" s="344">
        <v>48949</v>
      </c>
      <c r="AQ52" s="345">
        <v>11.5</v>
      </c>
      <c r="AR52" s="346">
        <v>-14.9</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524</v>
      </c>
      <c r="AL53" s="325"/>
      <c r="AM53" s="333">
        <v>3165310</v>
      </c>
      <c r="AN53" s="334">
        <v>108013</v>
      </c>
      <c r="AO53" s="335">
        <v>19.100000000000001</v>
      </c>
      <c r="AP53" s="336">
        <v>92632</v>
      </c>
      <c r="AQ53" s="337">
        <v>-1.5</v>
      </c>
      <c r="AR53" s="338">
        <v>20.6</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523</v>
      </c>
      <c r="AM54" s="341">
        <v>1566362</v>
      </c>
      <c r="AN54" s="342">
        <v>53450</v>
      </c>
      <c r="AO54" s="343">
        <v>-20.100000000000001</v>
      </c>
      <c r="AP54" s="344">
        <v>47978</v>
      </c>
      <c r="AQ54" s="345">
        <v>-2</v>
      </c>
      <c r="AR54" s="346">
        <v>-18.100000000000001</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525</v>
      </c>
      <c r="AL55" s="325"/>
      <c r="AM55" s="333">
        <v>3593309</v>
      </c>
      <c r="AN55" s="334">
        <v>126232</v>
      </c>
      <c r="AO55" s="335">
        <v>16.899999999999999</v>
      </c>
      <c r="AP55" s="336">
        <v>96469</v>
      </c>
      <c r="AQ55" s="337">
        <v>4.0999999999999996</v>
      </c>
      <c r="AR55" s="338">
        <v>12.8</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523</v>
      </c>
      <c r="AM56" s="341">
        <v>1919841</v>
      </c>
      <c r="AN56" s="342">
        <v>67443</v>
      </c>
      <c r="AO56" s="343">
        <v>26.2</v>
      </c>
      <c r="AP56" s="344">
        <v>49775</v>
      </c>
      <c r="AQ56" s="345">
        <v>3.7</v>
      </c>
      <c r="AR56" s="346">
        <v>22.5</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526</v>
      </c>
      <c r="AL57" s="325"/>
      <c r="AM57" s="333">
        <v>3691794</v>
      </c>
      <c r="AN57" s="334">
        <v>133519</v>
      </c>
      <c r="AO57" s="335">
        <v>5.8</v>
      </c>
      <c r="AP57" s="336">
        <v>85743</v>
      </c>
      <c r="AQ57" s="337">
        <v>-11.1</v>
      </c>
      <c r="AR57" s="338">
        <v>16.899999999999999</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523</v>
      </c>
      <c r="AM58" s="341">
        <v>1872407</v>
      </c>
      <c r="AN58" s="342">
        <v>67718</v>
      </c>
      <c r="AO58" s="343">
        <v>0.4</v>
      </c>
      <c r="AP58" s="344">
        <v>45231</v>
      </c>
      <c r="AQ58" s="345">
        <v>-9.1</v>
      </c>
      <c r="AR58" s="346">
        <v>9.5</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527</v>
      </c>
      <c r="AL59" s="325"/>
      <c r="AM59" s="333">
        <v>4389152</v>
      </c>
      <c r="AN59" s="334">
        <v>163402</v>
      </c>
      <c r="AO59" s="335">
        <v>22.4</v>
      </c>
      <c r="AP59" s="336">
        <v>92509</v>
      </c>
      <c r="AQ59" s="337">
        <v>7.9</v>
      </c>
      <c r="AR59" s="338">
        <v>14.5</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523</v>
      </c>
      <c r="AM60" s="341">
        <v>1891924</v>
      </c>
      <c r="AN60" s="342">
        <v>70434</v>
      </c>
      <c r="AO60" s="343">
        <v>4</v>
      </c>
      <c r="AP60" s="344">
        <v>52274</v>
      </c>
      <c r="AQ60" s="345">
        <v>15.6</v>
      </c>
      <c r="AR60" s="346">
        <v>-11.6</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528</v>
      </c>
      <c r="AL61" s="347"/>
      <c r="AM61" s="348">
        <v>3514577</v>
      </c>
      <c r="AN61" s="349">
        <v>124373</v>
      </c>
      <c r="AO61" s="350">
        <v>7.4</v>
      </c>
      <c r="AP61" s="351">
        <v>92287</v>
      </c>
      <c r="AQ61" s="352">
        <v>2</v>
      </c>
      <c r="AR61" s="338">
        <v>5.4</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523</v>
      </c>
      <c r="AM62" s="341">
        <v>1853525</v>
      </c>
      <c r="AN62" s="342">
        <v>65196</v>
      </c>
      <c r="AO62" s="343">
        <v>1.4</v>
      </c>
      <c r="AP62" s="344">
        <v>48841</v>
      </c>
      <c r="AQ62" s="345">
        <v>3.9</v>
      </c>
      <c r="AR62" s="346">
        <v>-2.5</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1S3N3IYcg9Z57BKqCRgy/HJ6SOdq3YBe8UZIOfWEA8CiJWs5BPjpOSmUzB8seTPoiUq5N7XmJgzyvrjFwlFZGw==" saltValue="Ost+M6epXfzPFQjH8kQRb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480</v>
      </c>
    </row>
    <row r="121" spans="125:125" ht="13.5" hidden="1" customHeight="1" x14ac:dyDescent="0.2">
      <c r="DU121" s="259"/>
    </row>
  </sheetData>
  <sheetProtection algorithmName="SHA-512" hashValue="w5G5+sJC72Xc3JlevCy/8eYHbfDoQyFQbzI7+JC0FqOcucvGXJShTbbxZqiauaFB7evj5HsOozAqHfsLRt/dww==" saltValue="/dotG5ANpHO6084xkkSnx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480</v>
      </c>
    </row>
  </sheetData>
  <sheetProtection algorithmName="SHA-512" hashValue="awx1iaAneerR4zZvoOH4z8CmQLtV0gbmkwmJKEB5QeydxD8ERI8aFDdVWYP0+/tacR6uKz+jAZCMYgjwcVg9mg==" saltValue="h7RRDpF+V1FB5jZLxDzMu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tabColor rgb="FF92D050"/>
    <pageSetUpPr fitToPage="1"/>
  </sheetPr>
  <dimension ref="B1:J50"/>
  <sheetViews>
    <sheetView showGridLines="0" zoomScale="85" zoomScaleNormal="8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2">
      <c r="B47" s="10"/>
      <c r="C47" s="1139" t="s">
        <v>3</v>
      </c>
      <c r="D47" s="1139"/>
      <c r="E47" s="1140"/>
      <c r="F47" s="11">
        <v>7.2</v>
      </c>
      <c r="G47" s="12">
        <v>8.9</v>
      </c>
      <c r="H47" s="12">
        <v>10.56</v>
      </c>
      <c r="I47" s="12">
        <v>12.39</v>
      </c>
      <c r="J47" s="13">
        <v>13.04</v>
      </c>
    </row>
    <row r="48" spans="2:10" ht="57.75" customHeight="1" x14ac:dyDescent="0.2">
      <c r="B48" s="14"/>
      <c r="C48" s="1141" t="s">
        <v>4</v>
      </c>
      <c r="D48" s="1141"/>
      <c r="E48" s="1142"/>
      <c r="F48" s="15">
        <v>5.27</v>
      </c>
      <c r="G48" s="16">
        <v>5.18</v>
      </c>
      <c r="H48" s="16">
        <v>6</v>
      </c>
      <c r="I48" s="16">
        <v>5.37</v>
      </c>
      <c r="J48" s="17">
        <v>6.42</v>
      </c>
    </row>
    <row r="49" spans="2:10" ht="57.75" customHeight="1" thickBot="1" x14ac:dyDescent="0.25">
      <c r="B49" s="18"/>
      <c r="C49" s="1143" t="s">
        <v>5</v>
      </c>
      <c r="D49" s="1143"/>
      <c r="E49" s="1144"/>
      <c r="F49" s="19" t="s">
        <v>535</v>
      </c>
      <c r="G49" s="20">
        <v>1.8</v>
      </c>
      <c r="H49" s="20">
        <v>3.19</v>
      </c>
      <c r="I49" s="20">
        <v>0.7</v>
      </c>
      <c r="J49" s="21">
        <v>1.76</v>
      </c>
    </row>
    <row r="50" spans="2:10" ht="13.2" x14ac:dyDescent="0.2"/>
  </sheetData>
  <sheetProtection algorithmName="SHA-512" hashValue="vwWv6KG8HTK23y/lvs7JQxnTdNCqla7+Pa4JhUV4NTwkuvHGqPGVOAfiSMnMsAP7xi5h3Pr6BS/HbOvLxXziLw==" saltValue="9ejTKqBmYqWgnEObmJiGx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tabColor rgb="FF92D050"/>
    <pageSetUpPr fitToPage="1"/>
  </sheetPr>
  <dimension ref="A1:P45"/>
  <sheetViews>
    <sheetView showGridLines="0" zoomScale="85" zoomScaleNormal="8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x14ac:dyDescent="0.2">
      <c r="A34" s="22"/>
      <c r="B34" s="31"/>
      <c r="C34" s="1151" t="s">
        <v>536</v>
      </c>
      <c r="D34" s="1151"/>
      <c r="E34" s="1152"/>
      <c r="F34" s="32">
        <v>10.74</v>
      </c>
      <c r="G34" s="33">
        <v>10.37</v>
      </c>
      <c r="H34" s="33">
        <v>9.61</v>
      </c>
      <c r="I34" s="33">
        <v>9.17</v>
      </c>
      <c r="J34" s="34">
        <v>7.72</v>
      </c>
      <c r="K34" s="22"/>
      <c r="L34" s="22"/>
      <c r="M34" s="22"/>
      <c r="N34" s="22"/>
      <c r="O34" s="22"/>
      <c r="P34" s="22"/>
    </row>
    <row r="35" spans="1:16" ht="39" customHeight="1" x14ac:dyDescent="0.2">
      <c r="A35" s="22"/>
      <c r="B35" s="35"/>
      <c r="C35" s="1145" t="s">
        <v>537</v>
      </c>
      <c r="D35" s="1146"/>
      <c r="E35" s="1147"/>
      <c r="F35" s="36">
        <v>5.77</v>
      </c>
      <c r="G35" s="37">
        <v>5.16</v>
      </c>
      <c r="H35" s="37">
        <v>5.99</v>
      </c>
      <c r="I35" s="37">
        <v>5.36</v>
      </c>
      <c r="J35" s="38">
        <v>6.41</v>
      </c>
      <c r="K35" s="22"/>
      <c r="L35" s="22"/>
      <c r="M35" s="22"/>
      <c r="N35" s="22"/>
      <c r="O35" s="22"/>
      <c r="P35" s="22"/>
    </row>
    <row r="36" spans="1:16" ht="39" customHeight="1" x14ac:dyDescent="0.2">
      <c r="A36" s="22"/>
      <c r="B36" s="35"/>
      <c r="C36" s="1145" t="s">
        <v>538</v>
      </c>
      <c r="D36" s="1146"/>
      <c r="E36" s="1147"/>
      <c r="F36" s="36">
        <v>5.59</v>
      </c>
      <c r="G36" s="37">
        <v>5.46</v>
      </c>
      <c r="H36" s="37">
        <v>5.27</v>
      </c>
      <c r="I36" s="37">
        <v>5.46</v>
      </c>
      <c r="J36" s="38">
        <v>5.13</v>
      </c>
      <c r="K36" s="22"/>
      <c r="L36" s="22"/>
      <c r="M36" s="22"/>
      <c r="N36" s="22"/>
      <c r="O36" s="22"/>
      <c r="P36" s="22"/>
    </row>
    <row r="37" spans="1:16" ht="39" customHeight="1" x14ac:dyDescent="0.2">
      <c r="A37" s="22"/>
      <c r="B37" s="35"/>
      <c r="C37" s="1145" t="s">
        <v>539</v>
      </c>
      <c r="D37" s="1146"/>
      <c r="E37" s="1147"/>
      <c r="F37" s="36">
        <v>0.43</v>
      </c>
      <c r="G37" s="37">
        <v>0.24</v>
      </c>
      <c r="H37" s="37">
        <v>0.61</v>
      </c>
      <c r="I37" s="37">
        <v>1.6</v>
      </c>
      <c r="J37" s="38">
        <v>1.3</v>
      </c>
      <c r="K37" s="22"/>
      <c r="L37" s="22"/>
      <c r="M37" s="22"/>
      <c r="N37" s="22"/>
      <c r="O37" s="22"/>
      <c r="P37" s="22"/>
    </row>
    <row r="38" spans="1:16" ht="39" customHeight="1" x14ac:dyDescent="0.2">
      <c r="A38" s="22"/>
      <c r="B38" s="35"/>
      <c r="C38" s="1145" t="s">
        <v>540</v>
      </c>
      <c r="D38" s="1146"/>
      <c r="E38" s="1147"/>
      <c r="F38" s="36">
        <v>0.45</v>
      </c>
      <c r="G38" s="37">
        <v>0.67</v>
      </c>
      <c r="H38" s="37">
        <v>0.53</v>
      </c>
      <c r="I38" s="37">
        <v>0.74</v>
      </c>
      <c r="J38" s="38">
        <v>1.06</v>
      </c>
      <c r="K38" s="22"/>
      <c r="L38" s="22"/>
      <c r="M38" s="22"/>
      <c r="N38" s="22"/>
      <c r="O38" s="22"/>
      <c r="P38" s="22"/>
    </row>
    <row r="39" spans="1:16" ht="39" customHeight="1" x14ac:dyDescent="0.2">
      <c r="A39" s="22"/>
      <c r="B39" s="35"/>
      <c r="C39" s="1145" t="s">
        <v>541</v>
      </c>
      <c r="D39" s="1146"/>
      <c r="E39" s="1147"/>
      <c r="F39" s="36">
        <v>0.69</v>
      </c>
      <c r="G39" s="37">
        <v>0.87</v>
      </c>
      <c r="H39" s="37">
        <v>0.3</v>
      </c>
      <c r="I39" s="37">
        <v>0.47</v>
      </c>
      <c r="J39" s="38">
        <v>0.2</v>
      </c>
      <c r="K39" s="22"/>
      <c r="L39" s="22"/>
      <c r="M39" s="22"/>
      <c r="N39" s="22"/>
      <c r="O39" s="22"/>
      <c r="P39" s="22"/>
    </row>
    <row r="40" spans="1:16" ht="39" customHeight="1" x14ac:dyDescent="0.2">
      <c r="A40" s="22"/>
      <c r="B40" s="35"/>
      <c r="C40" s="1145" t="s">
        <v>542</v>
      </c>
      <c r="D40" s="1146"/>
      <c r="E40" s="1147"/>
      <c r="F40" s="36">
        <v>0.23</v>
      </c>
      <c r="G40" s="37">
        <v>0.03</v>
      </c>
      <c r="H40" s="37">
        <v>0.02</v>
      </c>
      <c r="I40" s="37">
        <v>0.02</v>
      </c>
      <c r="J40" s="38">
        <v>0.18</v>
      </c>
      <c r="K40" s="22"/>
      <c r="L40" s="22"/>
      <c r="M40" s="22"/>
      <c r="N40" s="22"/>
      <c r="O40" s="22"/>
      <c r="P40" s="22"/>
    </row>
    <row r="41" spans="1:16" ht="39" customHeight="1" x14ac:dyDescent="0.2">
      <c r="A41" s="22"/>
      <c r="B41" s="35"/>
      <c r="C41" s="1145" t="s">
        <v>543</v>
      </c>
      <c r="D41" s="1146"/>
      <c r="E41" s="1147"/>
      <c r="F41" s="36">
        <v>0</v>
      </c>
      <c r="G41" s="37">
        <v>0.01</v>
      </c>
      <c r="H41" s="37">
        <v>0</v>
      </c>
      <c r="I41" s="37">
        <v>0</v>
      </c>
      <c r="J41" s="38">
        <v>0</v>
      </c>
      <c r="K41" s="22"/>
      <c r="L41" s="22"/>
      <c r="M41" s="22"/>
      <c r="N41" s="22"/>
      <c r="O41" s="22"/>
      <c r="P41" s="22"/>
    </row>
    <row r="42" spans="1:16" ht="39" customHeight="1" x14ac:dyDescent="0.2">
      <c r="A42" s="22"/>
      <c r="B42" s="39"/>
      <c r="C42" s="1145" t="s">
        <v>544</v>
      </c>
      <c r="D42" s="1146"/>
      <c r="E42" s="1147"/>
      <c r="F42" s="36" t="s">
        <v>545</v>
      </c>
      <c r="G42" s="37" t="s">
        <v>491</v>
      </c>
      <c r="H42" s="37" t="s">
        <v>491</v>
      </c>
      <c r="I42" s="37" t="s">
        <v>491</v>
      </c>
      <c r="J42" s="38" t="s">
        <v>491</v>
      </c>
      <c r="K42" s="22"/>
      <c r="L42" s="22"/>
      <c r="M42" s="22"/>
      <c r="N42" s="22"/>
      <c r="O42" s="22"/>
      <c r="P42" s="22"/>
    </row>
    <row r="43" spans="1:16" ht="39" customHeight="1" thickBot="1" x14ac:dyDescent="0.25">
      <c r="A43" s="22"/>
      <c r="B43" s="40"/>
      <c r="C43" s="1148" t="s">
        <v>546</v>
      </c>
      <c r="D43" s="1149"/>
      <c r="E43" s="1150"/>
      <c r="F43" s="41">
        <v>0.06</v>
      </c>
      <c r="G43" s="42">
        <v>0.01</v>
      </c>
      <c r="H43" s="42">
        <v>0.01</v>
      </c>
      <c r="I43" s="42">
        <v>0</v>
      </c>
      <c r="J43" s="43">
        <v>0</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CUa7IPesg/QLjzv7tnTHe9Y0z0ZkV97lAI0C7bUp1psfZYZ1Cj27F11P0PExujkPHN1IyaFe/OtEGtrDQ0Wbbw==" saltValue="00d5n48iE6xIj39cYVOkT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tabColor rgb="FF92D050"/>
    <pageSetUpPr fitToPage="1"/>
  </sheetPr>
  <dimension ref="A1:U64"/>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3566</v>
      </c>
      <c r="L45" s="60">
        <v>3547</v>
      </c>
      <c r="M45" s="60">
        <v>3844</v>
      </c>
      <c r="N45" s="60">
        <v>3987</v>
      </c>
      <c r="O45" s="61">
        <v>3871</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491</v>
      </c>
      <c r="L46" s="64" t="s">
        <v>491</v>
      </c>
      <c r="M46" s="64" t="s">
        <v>491</v>
      </c>
      <c r="N46" s="64" t="s">
        <v>491</v>
      </c>
      <c r="O46" s="65" t="s">
        <v>491</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491</v>
      </c>
      <c r="L47" s="64" t="s">
        <v>491</v>
      </c>
      <c r="M47" s="64" t="s">
        <v>491</v>
      </c>
      <c r="N47" s="64" t="s">
        <v>491</v>
      </c>
      <c r="O47" s="65" t="s">
        <v>491</v>
      </c>
      <c r="P47" s="48"/>
      <c r="Q47" s="48"/>
      <c r="R47" s="48"/>
      <c r="S47" s="48"/>
      <c r="T47" s="48"/>
      <c r="U47" s="48"/>
    </row>
    <row r="48" spans="1:21" ht="30.75" customHeight="1" x14ac:dyDescent="0.2">
      <c r="A48" s="48"/>
      <c r="B48" s="1155"/>
      <c r="C48" s="1156"/>
      <c r="D48" s="62"/>
      <c r="E48" s="1161" t="s">
        <v>13</v>
      </c>
      <c r="F48" s="1161"/>
      <c r="G48" s="1161"/>
      <c r="H48" s="1161"/>
      <c r="I48" s="1161"/>
      <c r="J48" s="1162"/>
      <c r="K48" s="63">
        <v>899</v>
      </c>
      <c r="L48" s="64">
        <v>851</v>
      </c>
      <c r="M48" s="64">
        <v>672</v>
      </c>
      <c r="N48" s="64">
        <v>738</v>
      </c>
      <c r="O48" s="65">
        <v>656</v>
      </c>
      <c r="P48" s="48"/>
      <c r="Q48" s="48"/>
      <c r="R48" s="48"/>
      <c r="S48" s="48"/>
      <c r="T48" s="48"/>
      <c r="U48" s="48"/>
    </row>
    <row r="49" spans="1:21" ht="30.75" customHeight="1" x14ac:dyDescent="0.2">
      <c r="A49" s="48"/>
      <c r="B49" s="1155"/>
      <c r="C49" s="1156"/>
      <c r="D49" s="62"/>
      <c r="E49" s="1161" t="s">
        <v>14</v>
      </c>
      <c r="F49" s="1161"/>
      <c r="G49" s="1161"/>
      <c r="H49" s="1161"/>
      <c r="I49" s="1161"/>
      <c r="J49" s="1162"/>
      <c r="K49" s="63">
        <v>21</v>
      </c>
      <c r="L49" s="64">
        <v>21</v>
      </c>
      <c r="M49" s="64">
        <v>29</v>
      </c>
      <c r="N49" s="64">
        <v>29</v>
      </c>
      <c r="O49" s="65">
        <v>29</v>
      </c>
      <c r="P49" s="48"/>
      <c r="Q49" s="48"/>
      <c r="R49" s="48"/>
      <c r="S49" s="48"/>
      <c r="T49" s="48"/>
      <c r="U49" s="48"/>
    </row>
    <row r="50" spans="1:21" ht="30.75" customHeight="1" x14ac:dyDescent="0.2">
      <c r="A50" s="48"/>
      <c r="B50" s="1155"/>
      <c r="C50" s="1156"/>
      <c r="D50" s="62"/>
      <c r="E50" s="1161" t="s">
        <v>15</v>
      </c>
      <c r="F50" s="1161"/>
      <c r="G50" s="1161"/>
      <c r="H50" s="1161"/>
      <c r="I50" s="1161"/>
      <c r="J50" s="1162"/>
      <c r="K50" s="63">
        <v>38</v>
      </c>
      <c r="L50" s="64">
        <v>13</v>
      </c>
      <c r="M50" s="64">
        <v>16</v>
      </c>
      <c r="N50" s="64">
        <v>10</v>
      </c>
      <c r="O50" s="65">
        <v>9</v>
      </c>
      <c r="P50" s="48"/>
      <c r="Q50" s="48"/>
      <c r="R50" s="48"/>
      <c r="S50" s="48"/>
      <c r="T50" s="48"/>
      <c r="U50" s="48"/>
    </row>
    <row r="51" spans="1:21" ht="30.75" customHeight="1" x14ac:dyDescent="0.2">
      <c r="A51" s="48"/>
      <c r="B51" s="1157"/>
      <c r="C51" s="1158"/>
      <c r="D51" s="66"/>
      <c r="E51" s="1161" t="s">
        <v>16</v>
      </c>
      <c r="F51" s="1161"/>
      <c r="G51" s="1161"/>
      <c r="H51" s="1161"/>
      <c r="I51" s="1161"/>
      <c r="J51" s="1162"/>
      <c r="K51" s="63">
        <v>1</v>
      </c>
      <c r="L51" s="64">
        <v>0</v>
      </c>
      <c r="M51" s="64">
        <v>0</v>
      </c>
      <c r="N51" s="64">
        <v>0</v>
      </c>
      <c r="O51" s="65">
        <v>0</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3183</v>
      </c>
      <c r="L52" s="64">
        <v>3130</v>
      </c>
      <c r="M52" s="64">
        <v>3365</v>
      </c>
      <c r="N52" s="64">
        <v>3405</v>
      </c>
      <c r="O52" s="65">
        <v>3456</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1342</v>
      </c>
      <c r="L53" s="69">
        <v>1302</v>
      </c>
      <c r="M53" s="69">
        <v>1196</v>
      </c>
      <c r="N53" s="69">
        <v>1359</v>
      </c>
      <c r="O53" s="70">
        <v>1109</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547</v>
      </c>
      <c r="L57" s="81" t="s">
        <v>548</v>
      </c>
      <c r="M57" s="81" t="s">
        <v>549</v>
      </c>
      <c r="N57" s="81" t="s">
        <v>550</v>
      </c>
      <c r="O57" s="82" t="s">
        <v>551</v>
      </c>
      <c r="P57" s="48"/>
      <c r="Q57" s="48"/>
      <c r="R57" s="48"/>
      <c r="S57" s="48"/>
      <c r="T57" s="48"/>
      <c r="U57" s="48"/>
    </row>
    <row r="58" spans="1:21" ht="31.5" customHeight="1" x14ac:dyDescent="0.2">
      <c r="B58" s="1169" t="s">
        <v>24</v>
      </c>
      <c r="C58" s="1170"/>
      <c r="D58" s="1175" t="s">
        <v>25</v>
      </c>
      <c r="E58" s="1176"/>
      <c r="F58" s="1176"/>
      <c r="G58" s="1176"/>
      <c r="H58" s="1176"/>
      <c r="I58" s="1176"/>
      <c r="J58" s="1177"/>
      <c r="K58" s="83"/>
      <c r="L58" s="84"/>
      <c r="M58" s="84"/>
      <c r="N58" s="84"/>
      <c r="O58" s="85"/>
    </row>
    <row r="59" spans="1:21" ht="31.5" customHeight="1" x14ac:dyDescent="0.2">
      <c r="B59" s="1171"/>
      <c r="C59" s="1172"/>
      <c r="D59" s="1178" t="s">
        <v>26</v>
      </c>
      <c r="E59" s="1179"/>
      <c r="F59" s="1179"/>
      <c r="G59" s="1179"/>
      <c r="H59" s="1179"/>
      <c r="I59" s="1179"/>
      <c r="J59" s="1180"/>
      <c r="K59" s="86"/>
      <c r="L59" s="87"/>
      <c r="M59" s="87"/>
      <c r="N59" s="87"/>
      <c r="O59" s="88"/>
    </row>
    <row r="60" spans="1:21" ht="31.5" customHeight="1" thickBot="1" x14ac:dyDescent="0.25">
      <c r="B60" s="1173"/>
      <c r="C60" s="1174"/>
      <c r="D60" s="1181" t="s">
        <v>27</v>
      </c>
      <c r="E60" s="1182"/>
      <c r="F60" s="1182"/>
      <c r="G60" s="1182"/>
      <c r="H60" s="1182"/>
      <c r="I60" s="1182"/>
      <c r="J60" s="1183"/>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76hmFn5sWoJVd/hZVz1Vod9LWKdR4RqJoI0W5i+Mh/XbMRb6gJIGtcf588SN+Tf51hQDjoW51pCdKETU5f1zuw==" saltValue="qyUmTwlo+1Fdl1nU55aXX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tabColor rgb="FF92D050"/>
    <pageSetUpPr fitToPage="1"/>
  </sheetPr>
  <dimension ref="B1:M55"/>
  <sheetViews>
    <sheetView showGridLines="0" zoomScale="85" zoomScaleNormal="85"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530</v>
      </c>
      <c r="J40" s="103" t="s">
        <v>531</v>
      </c>
      <c r="K40" s="103" t="s">
        <v>532</v>
      </c>
      <c r="L40" s="103" t="s">
        <v>533</v>
      </c>
      <c r="M40" s="104" t="s">
        <v>534</v>
      </c>
    </row>
    <row r="41" spans="2:13" ht="27.75" customHeight="1" x14ac:dyDescent="0.2">
      <c r="B41" s="1184" t="s">
        <v>30</v>
      </c>
      <c r="C41" s="1185"/>
      <c r="D41" s="105"/>
      <c r="E41" s="1190" t="s">
        <v>31</v>
      </c>
      <c r="F41" s="1190"/>
      <c r="G41" s="1190"/>
      <c r="H41" s="1191"/>
      <c r="I41" s="355">
        <v>32942</v>
      </c>
      <c r="J41" s="356">
        <v>32544</v>
      </c>
      <c r="K41" s="356">
        <v>32310</v>
      </c>
      <c r="L41" s="356">
        <v>31324</v>
      </c>
      <c r="M41" s="357">
        <v>30949</v>
      </c>
    </row>
    <row r="42" spans="2:13" ht="27.75" customHeight="1" x14ac:dyDescent="0.2">
      <c r="B42" s="1186"/>
      <c r="C42" s="1187"/>
      <c r="D42" s="106"/>
      <c r="E42" s="1192" t="s">
        <v>32</v>
      </c>
      <c r="F42" s="1192"/>
      <c r="G42" s="1192"/>
      <c r="H42" s="1193"/>
      <c r="I42" s="358">
        <v>25</v>
      </c>
      <c r="J42" s="359">
        <v>24</v>
      </c>
      <c r="K42" s="359">
        <v>34</v>
      </c>
      <c r="L42" s="359">
        <v>43</v>
      </c>
      <c r="M42" s="360">
        <v>38</v>
      </c>
    </row>
    <row r="43" spans="2:13" ht="27.75" customHeight="1" x14ac:dyDescent="0.2">
      <c r="B43" s="1186"/>
      <c r="C43" s="1187"/>
      <c r="D43" s="106"/>
      <c r="E43" s="1192" t="s">
        <v>33</v>
      </c>
      <c r="F43" s="1192"/>
      <c r="G43" s="1192"/>
      <c r="H43" s="1193"/>
      <c r="I43" s="358">
        <v>8607</v>
      </c>
      <c r="J43" s="359">
        <v>8493</v>
      </c>
      <c r="K43" s="359">
        <v>9016</v>
      </c>
      <c r="L43" s="359">
        <v>6991</v>
      </c>
      <c r="M43" s="360">
        <v>6092</v>
      </c>
    </row>
    <row r="44" spans="2:13" ht="27.75" customHeight="1" x14ac:dyDescent="0.2">
      <c r="B44" s="1186"/>
      <c r="C44" s="1187"/>
      <c r="D44" s="106"/>
      <c r="E44" s="1192" t="s">
        <v>34</v>
      </c>
      <c r="F44" s="1192"/>
      <c r="G44" s="1192"/>
      <c r="H44" s="1193"/>
      <c r="I44" s="358">
        <v>320</v>
      </c>
      <c r="J44" s="359">
        <v>304</v>
      </c>
      <c r="K44" s="359">
        <v>279</v>
      </c>
      <c r="L44" s="359">
        <v>254</v>
      </c>
      <c r="M44" s="360">
        <v>229</v>
      </c>
    </row>
    <row r="45" spans="2:13" ht="27.75" customHeight="1" x14ac:dyDescent="0.2">
      <c r="B45" s="1186"/>
      <c r="C45" s="1187"/>
      <c r="D45" s="106"/>
      <c r="E45" s="1192" t="s">
        <v>35</v>
      </c>
      <c r="F45" s="1192"/>
      <c r="G45" s="1192"/>
      <c r="H45" s="1193"/>
      <c r="I45" s="358">
        <v>4156</v>
      </c>
      <c r="J45" s="359">
        <v>4103</v>
      </c>
      <c r="K45" s="359">
        <v>4113</v>
      </c>
      <c r="L45" s="359">
        <v>3955</v>
      </c>
      <c r="M45" s="360">
        <v>4152</v>
      </c>
    </row>
    <row r="46" spans="2:13" ht="27.75" customHeight="1" x14ac:dyDescent="0.2">
      <c r="B46" s="1186"/>
      <c r="C46" s="1187"/>
      <c r="D46" s="107"/>
      <c r="E46" s="1192" t="s">
        <v>36</v>
      </c>
      <c r="F46" s="1192"/>
      <c r="G46" s="1192"/>
      <c r="H46" s="1193"/>
      <c r="I46" s="358" t="s">
        <v>491</v>
      </c>
      <c r="J46" s="359">
        <v>0</v>
      </c>
      <c r="K46" s="359">
        <v>1</v>
      </c>
      <c r="L46" s="359">
        <v>0</v>
      </c>
      <c r="M46" s="360" t="s">
        <v>491</v>
      </c>
    </row>
    <row r="47" spans="2:13" ht="27.75" customHeight="1" x14ac:dyDescent="0.2">
      <c r="B47" s="1186"/>
      <c r="C47" s="1187"/>
      <c r="D47" s="108"/>
      <c r="E47" s="1194" t="s">
        <v>37</v>
      </c>
      <c r="F47" s="1195"/>
      <c r="G47" s="1195"/>
      <c r="H47" s="1196"/>
      <c r="I47" s="358" t="s">
        <v>491</v>
      </c>
      <c r="J47" s="359" t="s">
        <v>491</v>
      </c>
      <c r="K47" s="359" t="s">
        <v>491</v>
      </c>
      <c r="L47" s="359" t="s">
        <v>491</v>
      </c>
      <c r="M47" s="360" t="s">
        <v>491</v>
      </c>
    </row>
    <row r="48" spans="2:13" ht="27.75" customHeight="1" x14ac:dyDescent="0.2">
      <c r="B48" s="1186"/>
      <c r="C48" s="1187"/>
      <c r="D48" s="106"/>
      <c r="E48" s="1192" t="s">
        <v>38</v>
      </c>
      <c r="F48" s="1192"/>
      <c r="G48" s="1192"/>
      <c r="H48" s="1193"/>
      <c r="I48" s="358" t="s">
        <v>491</v>
      </c>
      <c r="J48" s="359" t="s">
        <v>491</v>
      </c>
      <c r="K48" s="359" t="s">
        <v>491</v>
      </c>
      <c r="L48" s="359" t="s">
        <v>491</v>
      </c>
      <c r="M48" s="360" t="s">
        <v>491</v>
      </c>
    </row>
    <row r="49" spans="2:13" ht="27.75" customHeight="1" x14ac:dyDescent="0.2">
      <c r="B49" s="1188"/>
      <c r="C49" s="1189"/>
      <c r="D49" s="106"/>
      <c r="E49" s="1192" t="s">
        <v>39</v>
      </c>
      <c r="F49" s="1192"/>
      <c r="G49" s="1192"/>
      <c r="H49" s="1193"/>
      <c r="I49" s="358" t="s">
        <v>491</v>
      </c>
      <c r="J49" s="359" t="s">
        <v>491</v>
      </c>
      <c r="K49" s="359" t="s">
        <v>491</v>
      </c>
      <c r="L49" s="359" t="s">
        <v>491</v>
      </c>
      <c r="M49" s="360" t="s">
        <v>491</v>
      </c>
    </row>
    <row r="50" spans="2:13" ht="27.75" customHeight="1" x14ac:dyDescent="0.2">
      <c r="B50" s="1197" t="s">
        <v>40</v>
      </c>
      <c r="C50" s="1198"/>
      <c r="D50" s="109"/>
      <c r="E50" s="1192" t="s">
        <v>41</v>
      </c>
      <c r="F50" s="1192"/>
      <c r="G50" s="1192"/>
      <c r="H50" s="1193"/>
      <c r="I50" s="358">
        <v>6951</v>
      </c>
      <c r="J50" s="359">
        <v>7051</v>
      </c>
      <c r="K50" s="359">
        <v>8003</v>
      </c>
      <c r="L50" s="359">
        <v>8063</v>
      </c>
      <c r="M50" s="360">
        <v>7411</v>
      </c>
    </row>
    <row r="51" spans="2:13" ht="27.75" customHeight="1" x14ac:dyDescent="0.2">
      <c r="B51" s="1186"/>
      <c r="C51" s="1187"/>
      <c r="D51" s="106"/>
      <c r="E51" s="1192" t="s">
        <v>42</v>
      </c>
      <c r="F51" s="1192"/>
      <c r="G51" s="1192"/>
      <c r="H51" s="1193"/>
      <c r="I51" s="358">
        <v>1544</v>
      </c>
      <c r="J51" s="359">
        <v>1440</v>
      </c>
      <c r="K51" s="359">
        <v>1091</v>
      </c>
      <c r="L51" s="359">
        <v>990</v>
      </c>
      <c r="M51" s="360">
        <v>933</v>
      </c>
    </row>
    <row r="52" spans="2:13" ht="27.75" customHeight="1" x14ac:dyDescent="0.2">
      <c r="B52" s="1188"/>
      <c r="C52" s="1189"/>
      <c r="D52" s="106"/>
      <c r="E52" s="1192" t="s">
        <v>43</v>
      </c>
      <c r="F52" s="1192"/>
      <c r="G52" s="1192"/>
      <c r="H52" s="1193"/>
      <c r="I52" s="358">
        <v>29139</v>
      </c>
      <c r="J52" s="359">
        <v>28814</v>
      </c>
      <c r="K52" s="359">
        <v>28764</v>
      </c>
      <c r="L52" s="359">
        <v>27885</v>
      </c>
      <c r="M52" s="360">
        <v>27965</v>
      </c>
    </row>
    <row r="53" spans="2:13" ht="27.75" customHeight="1" thickBot="1" x14ac:dyDescent="0.25">
      <c r="B53" s="1199" t="s">
        <v>19</v>
      </c>
      <c r="C53" s="1200"/>
      <c r="D53" s="110"/>
      <c r="E53" s="1201" t="s">
        <v>44</v>
      </c>
      <c r="F53" s="1201"/>
      <c r="G53" s="1201"/>
      <c r="H53" s="1202"/>
      <c r="I53" s="361">
        <v>8416</v>
      </c>
      <c r="J53" s="362">
        <v>8164</v>
      </c>
      <c r="K53" s="362">
        <v>7896</v>
      </c>
      <c r="L53" s="362">
        <v>5630</v>
      </c>
      <c r="M53" s="363">
        <v>5151</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4YbYvxhBJ1HesUfDuUbKFcCtHckkURJIFG2Q8hY5QqDnOb9wzfFSMcFDuVIY/Q4TKdoHNGcMvHIHrLWM+C4fgQ==" saltValue="+tJpQAVI6ZEEsbghCFWZc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B1:W64"/>
  <sheetViews>
    <sheetView showGridLines="0" zoomScale="55" zoomScaleNormal="55"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532</v>
      </c>
      <c r="G54" s="119" t="s">
        <v>533</v>
      </c>
      <c r="H54" s="120" t="s">
        <v>534</v>
      </c>
    </row>
    <row r="55" spans="2:8" ht="52.5" customHeight="1" x14ac:dyDescent="0.2">
      <c r="B55" s="121"/>
      <c r="C55" s="1211" t="s">
        <v>46</v>
      </c>
      <c r="D55" s="1211"/>
      <c r="E55" s="1212"/>
      <c r="F55" s="122">
        <v>1512</v>
      </c>
      <c r="G55" s="122">
        <v>1721</v>
      </c>
      <c r="H55" s="123">
        <v>1818</v>
      </c>
    </row>
    <row r="56" spans="2:8" ht="52.5" customHeight="1" x14ac:dyDescent="0.2">
      <c r="B56" s="124"/>
      <c r="C56" s="1213" t="s">
        <v>47</v>
      </c>
      <c r="D56" s="1213"/>
      <c r="E56" s="1214"/>
      <c r="F56" s="125">
        <v>1843</v>
      </c>
      <c r="G56" s="125">
        <v>1637</v>
      </c>
      <c r="H56" s="126">
        <v>1357</v>
      </c>
    </row>
    <row r="57" spans="2:8" ht="53.25" customHeight="1" x14ac:dyDescent="0.2">
      <c r="B57" s="124"/>
      <c r="C57" s="1215" t="s">
        <v>48</v>
      </c>
      <c r="D57" s="1215"/>
      <c r="E57" s="1216"/>
      <c r="F57" s="127">
        <v>4907</v>
      </c>
      <c r="G57" s="127">
        <v>4809</v>
      </c>
      <c r="H57" s="128">
        <v>4300</v>
      </c>
    </row>
    <row r="58" spans="2:8" ht="45.75" customHeight="1" x14ac:dyDescent="0.2">
      <c r="B58" s="129"/>
      <c r="C58" s="1203" t="s">
        <v>566</v>
      </c>
      <c r="D58" s="1204"/>
      <c r="E58" s="1205"/>
      <c r="F58" s="130">
        <v>1384</v>
      </c>
      <c r="G58" s="130">
        <v>1334</v>
      </c>
      <c r="H58" s="131">
        <v>1262</v>
      </c>
    </row>
    <row r="59" spans="2:8" ht="45.75" customHeight="1" x14ac:dyDescent="0.2">
      <c r="B59" s="129"/>
      <c r="C59" s="1203" t="s">
        <v>567</v>
      </c>
      <c r="D59" s="1204"/>
      <c r="E59" s="1205"/>
      <c r="F59" s="130">
        <v>719</v>
      </c>
      <c r="G59" s="130">
        <v>700</v>
      </c>
      <c r="H59" s="131">
        <v>658</v>
      </c>
    </row>
    <row r="60" spans="2:8" ht="45.75" customHeight="1" x14ac:dyDescent="0.2">
      <c r="B60" s="129"/>
      <c r="C60" s="1203" t="s">
        <v>563</v>
      </c>
      <c r="D60" s="1204"/>
      <c r="E60" s="1205"/>
      <c r="F60" s="130">
        <v>304</v>
      </c>
      <c r="G60" s="130">
        <v>306</v>
      </c>
      <c r="H60" s="131">
        <v>327</v>
      </c>
    </row>
    <row r="61" spans="2:8" ht="45.75" customHeight="1" x14ac:dyDescent="0.2">
      <c r="B61" s="129"/>
      <c r="C61" s="1203" t="s">
        <v>564</v>
      </c>
      <c r="D61" s="1204"/>
      <c r="E61" s="1205"/>
      <c r="F61" s="130">
        <v>514</v>
      </c>
      <c r="G61" s="130">
        <v>424</v>
      </c>
      <c r="H61" s="131">
        <v>323</v>
      </c>
    </row>
    <row r="62" spans="2:8" ht="45.75" customHeight="1" thickBot="1" x14ac:dyDescent="0.25">
      <c r="B62" s="132"/>
      <c r="C62" s="1206" t="s">
        <v>565</v>
      </c>
      <c r="D62" s="1207"/>
      <c r="E62" s="1208"/>
      <c r="F62" s="133">
        <v>311</v>
      </c>
      <c r="G62" s="133">
        <v>382</v>
      </c>
      <c r="H62" s="134">
        <v>316</v>
      </c>
    </row>
    <row r="63" spans="2:8" ht="52.5" customHeight="1" thickBot="1" x14ac:dyDescent="0.25">
      <c r="B63" s="135"/>
      <c r="C63" s="1209" t="s">
        <v>49</v>
      </c>
      <c r="D63" s="1209"/>
      <c r="E63" s="1210"/>
      <c r="F63" s="136">
        <v>8262</v>
      </c>
      <c r="G63" s="136">
        <v>8167</v>
      </c>
      <c r="H63" s="137">
        <v>7475</v>
      </c>
    </row>
    <row r="64" spans="2:8" ht="13.2" x14ac:dyDescent="0.2"/>
  </sheetData>
  <sheetProtection algorithmName="SHA-512" hashValue="HS8BQvs2o0Hy82l0g3cilJAGqkP5CGNO1jYMcJqQ66I8uKO51Z7LkEIuvFgvCD7zF6xSYZgWCcoVBOYCZnYBAQ==" saltValue="vZnXef8C/qXFmL2Qw463e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529</v>
      </c>
      <c r="G2" s="151"/>
      <c r="H2" s="152"/>
    </row>
    <row r="3" spans="1:8" x14ac:dyDescent="0.2">
      <c r="A3" s="148" t="s">
        <v>522</v>
      </c>
      <c r="B3" s="153"/>
      <c r="C3" s="154"/>
      <c r="D3" s="155">
        <v>90700</v>
      </c>
      <c r="E3" s="156"/>
      <c r="F3" s="157">
        <v>94081</v>
      </c>
      <c r="G3" s="158"/>
      <c r="H3" s="159"/>
    </row>
    <row r="4" spans="1:8" x14ac:dyDescent="0.2">
      <c r="A4" s="160"/>
      <c r="B4" s="161"/>
      <c r="C4" s="162"/>
      <c r="D4" s="163">
        <v>66933</v>
      </c>
      <c r="E4" s="164"/>
      <c r="F4" s="165">
        <v>48949</v>
      </c>
      <c r="G4" s="166"/>
      <c r="H4" s="167"/>
    </row>
    <row r="5" spans="1:8" x14ac:dyDescent="0.2">
      <c r="A5" s="148" t="s">
        <v>524</v>
      </c>
      <c r="B5" s="153"/>
      <c r="C5" s="154"/>
      <c r="D5" s="155">
        <v>108013</v>
      </c>
      <c r="E5" s="156"/>
      <c r="F5" s="157">
        <v>92632</v>
      </c>
      <c r="G5" s="158"/>
      <c r="H5" s="159"/>
    </row>
    <row r="6" spans="1:8" x14ac:dyDescent="0.2">
      <c r="A6" s="160"/>
      <c r="B6" s="161"/>
      <c r="C6" s="162"/>
      <c r="D6" s="163">
        <v>53450</v>
      </c>
      <c r="E6" s="164"/>
      <c r="F6" s="165">
        <v>47978</v>
      </c>
      <c r="G6" s="166"/>
      <c r="H6" s="167"/>
    </row>
    <row r="7" spans="1:8" x14ac:dyDescent="0.2">
      <c r="A7" s="148" t="s">
        <v>525</v>
      </c>
      <c r="B7" s="153"/>
      <c r="C7" s="154"/>
      <c r="D7" s="155">
        <v>126232</v>
      </c>
      <c r="E7" s="156"/>
      <c r="F7" s="157">
        <v>96469</v>
      </c>
      <c r="G7" s="158"/>
      <c r="H7" s="159"/>
    </row>
    <row r="8" spans="1:8" x14ac:dyDescent="0.2">
      <c r="A8" s="160"/>
      <c r="B8" s="161"/>
      <c r="C8" s="162"/>
      <c r="D8" s="163">
        <v>67443</v>
      </c>
      <c r="E8" s="164"/>
      <c r="F8" s="165">
        <v>49775</v>
      </c>
      <c r="G8" s="166"/>
      <c r="H8" s="167"/>
    </row>
    <row r="9" spans="1:8" x14ac:dyDescent="0.2">
      <c r="A9" s="148" t="s">
        <v>526</v>
      </c>
      <c r="B9" s="153"/>
      <c r="C9" s="154"/>
      <c r="D9" s="155">
        <v>133519</v>
      </c>
      <c r="E9" s="156"/>
      <c r="F9" s="157">
        <v>85743</v>
      </c>
      <c r="G9" s="158"/>
      <c r="H9" s="159"/>
    </row>
    <row r="10" spans="1:8" x14ac:dyDescent="0.2">
      <c r="A10" s="160"/>
      <c r="B10" s="161"/>
      <c r="C10" s="162"/>
      <c r="D10" s="163">
        <v>67718</v>
      </c>
      <c r="E10" s="164"/>
      <c r="F10" s="165">
        <v>45231</v>
      </c>
      <c r="G10" s="166"/>
      <c r="H10" s="167"/>
    </row>
    <row r="11" spans="1:8" x14ac:dyDescent="0.2">
      <c r="A11" s="148" t="s">
        <v>527</v>
      </c>
      <c r="B11" s="153"/>
      <c r="C11" s="154"/>
      <c r="D11" s="155">
        <v>163402</v>
      </c>
      <c r="E11" s="156"/>
      <c r="F11" s="157">
        <v>92509</v>
      </c>
      <c r="G11" s="158"/>
      <c r="H11" s="159"/>
    </row>
    <row r="12" spans="1:8" x14ac:dyDescent="0.2">
      <c r="A12" s="160"/>
      <c r="B12" s="161"/>
      <c r="C12" s="168"/>
      <c r="D12" s="163">
        <v>70434</v>
      </c>
      <c r="E12" s="164"/>
      <c r="F12" s="165">
        <v>52274</v>
      </c>
      <c r="G12" s="166"/>
      <c r="H12" s="167"/>
    </row>
    <row r="13" spans="1:8" x14ac:dyDescent="0.2">
      <c r="A13" s="148"/>
      <c r="B13" s="153"/>
      <c r="C13" s="169"/>
      <c r="D13" s="170">
        <v>124373</v>
      </c>
      <c r="E13" s="171"/>
      <c r="F13" s="172">
        <v>92287</v>
      </c>
      <c r="G13" s="173"/>
      <c r="H13" s="159"/>
    </row>
    <row r="14" spans="1:8" x14ac:dyDescent="0.2">
      <c r="A14" s="160"/>
      <c r="B14" s="161"/>
      <c r="C14" s="162"/>
      <c r="D14" s="163">
        <v>65196</v>
      </c>
      <c r="E14" s="164"/>
      <c r="F14" s="165">
        <v>48841</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5.27</v>
      </c>
      <c r="C19" s="174">
        <f>ROUND(VALUE(SUBSTITUTE(実質収支比率等に係る経年分析!G$48,"▲","-")),2)</f>
        <v>5.18</v>
      </c>
      <c r="D19" s="174">
        <f>ROUND(VALUE(SUBSTITUTE(実質収支比率等に係る経年分析!H$48,"▲","-")),2)</f>
        <v>6</v>
      </c>
      <c r="E19" s="174">
        <f>ROUND(VALUE(SUBSTITUTE(実質収支比率等に係る経年分析!I$48,"▲","-")),2)</f>
        <v>5.37</v>
      </c>
      <c r="F19" s="174">
        <f>ROUND(VALUE(SUBSTITUTE(実質収支比率等に係る経年分析!J$48,"▲","-")),2)</f>
        <v>6.42</v>
      </c>
    </row>
    <row r="20" spans="1:11" x14ac:dyDescent="0.2">
      <c r="A20" s="174" t="s">
        <v>53</v>
      </c>
      <c r="B20" s="174">
        <f>ROUND(VALUE(SUBSTITUTE(実質収支比率等に係る経年分析!F$47,"▲","-")),2)</f>
        <v>7.2</v>
      </c>
      <c r="C20" s="174">
        <f>ROUND(VALUE(SUBSTITUTE(実質収支比率等に係る経年分析!G$47,"▲","-")),2)</f>
        <v>8.9</v>
      </c>
      <c r="D20" s="174">
        <f>ROUND(VALUE(SUBSTITUTE(実質収支比率等に係る経年分析!H$47,"▲","-")),2)</f>
        <v>10.56</v>
      </c>
      <c r="E20" s="174">
        <f>ROUND(VALUE(SUBSTITUTE(実質収支比率等に係る経年分析!I$47,"▲","-")),2)</f>
        <v>12.39</v>
      </c>
      <c r="F20" s="174">
        <f>ROUND(VALUE(SUBSTITUTE(実質収支比率等に係る経年分析!J$47,"▲","-")),2)</f>
        <v>13.04</v>
      </c>
    </row>
    <row r="21" spans="1:11" x14ac:dyDescent="0.2">
      <c r="A21" s="174" t="s">
        <v>54</v>
      </c>
      <c r="B21" s="174">
        <f>IF(ISNUMBER(VALUE(SUBSTITUTE(実質収支比率等に係る経年分析!F$49,"▲","-"))),ROUND(VALUE(SUBSTITUTE(実質収支比率等に係る経年分析!F$49,"▲","-")),2),NA())</f>
        <v>-0.93</v>
      </c>
      <c r="C21" s="174">
        <f>IF(ISNUMBER(VALUE(SUBSTITUTE(実質収支比率等に係る経年分析!G$49,"▲","-"))),ROUND(VALUE(SUBSTITUTE(実質収支比率等に係る経年分析!G$49,"▲","-")),2),NA())</f>
        <v>1.8</v>
      </c>
      <c r="D21" s="174">
        <f>IF(ISNUMBER(VALUE(SUBSTITUTE(実質収支比率等に係る経年分析!H$49,"▲","-"))),ROUND(VALUE(SUBSTITUTE(実質収支比率等に係る経年分析!H$49,"▲","-")),2),NA())</f>
        <v>3.19</v>
      </c>
      <c r="E21" s="174">
        <f>IF(ISNUMBER(VALUE(SUBSTITUTE(実質収支比率等に係る経年分析!I$49,"▲","-"))),ROUND(VALUE(SUBSTITUTE(実質収支比率等に係る経年分析!I$49,"▲","-")),2),NA())</f>
        <v>0.7</v>
      </c>
      <c r="F21" s="174">
        <f>IF(ISNUMBER(VALUE(SUBSTITUTE(実質収支比率等に係る経年分析!J$49,"▲","-"))),ROUND(VALUE(SUBSTITUTE(実質収支比率等に係る経年分析!J$49,"▲","-")),2),NA())</f>
        <v>1.76</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0.06</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f>IF(ROUND(VALUE(SUBSTITUTE(連結実質赤字比率に係る赤字・黒字の構成分析!F$42,"▲", "-")), 2) &lt; 0, ABS(ROUND(VALUE(SUBSTITUTE(連結実質赤字比率に係る赤字・黒字の構成分析!F$42,"▲", "-")), 2)), NA())</f>
        <v>0.51</v>
      </c>
      <c r="C28" s="175" t="e">
        <f>IF(ROUND(VALUE(SUBSTITUTE(連結実質赤字比率に係る赤字・黒字の構成分析!F$42,"▲", "-")), 2) &gt;= 0, ABS(ROUND(VALUE(SUBSTITUTE(連結実質赤字比率に係る赤字・黒字の構成分析!F$42,"▲", "-")), 2)), NA())</f>
        <v>#N/A</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高梁市畑地かんがい事業特別会計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高梁市地域開発事業特別会計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0.23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0.18</v>
      </c>
    </row>
    <row r="31" spans="1:11" x14ac:dyDescent="0.2">
      <c r="A31" s="175" t="str">
        <f>IF(連結実質赤字比率に係る赤字・黒字の構成分析!C$39="",NA(),連結実質赤字比率に係る赤字・黒字の構成分析!C$39)</f>
        <v>高梁市国民健康保険特別会計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0.69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0.87</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0.47</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v>
      </c>
    </row>
    <row r="32" spans="1:11" x14ac:dyDescent="0.2">
      <c r="A32" s="175" t="str">
        <f>IF(連結実質赤字比率に係る赤字・黒字の構成分析!C$38="",NA(),連結実質赤字比率に係る赤字・黒字の構成分析!C$38)</f>
        <v>高梁市下水道事業特別会計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0.45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0.67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0.74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1.06</v>
      </c>
    </row>
    <row r="33" spans="1:16" x14ac:dyDescent="0.2">
      <c r="A33" s="175" t="str">
        <f>IF(連結実質赤字比率に係る赤字・黒字の構成分析!C$37="",NA(),連結実質赤字比率に係る赤字・黒字の構成分析!C$37)</f>
        <v>高梁市介護保険特別会計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0.43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0.61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1.3</v>
      </c>
    </row>
    <row r="34" spans="1:16" x14ac:dyDescent="0.2">
      <c r="A34" s="175" t="str">
        <f>IF(連結実質赤字比率に係る赤字・黒字の構成分析!C$36="",NA(),連結実質赤字比率に係る赤字・黒字の構成分析!C$36)</f>
        <v>高梁市水道事業特別会計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5.59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5.46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5.27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5.46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5.13</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5.77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5.16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5.99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5.36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6.41</v>
      </c>
    </row>
    <row r="36" spans="1:16" x14ac:dyDescent="0.2">
      <c r="A36" s="175" t="str">
        <f>IF(連結実質赤字比率に係る赤字・黒字の構成分析!C$34="",NA(),連結実質赤字比率に係る赤字・黒字の構成分析!C$34)</f>
        <v>高梁市国民健康保険成羽病院事業会計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10.74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10.37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9.61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9.17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7.72</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3183</v>
      </c>
      <c r="E42" s="176"/>
      <c r="F42" s="176"/>
      <c r="G42" s="176">
        <f>'実質公債費比率（分子）の構造'!L$52</f>
        <v>3130</v>
      </c>
      <c r="H42" s="176"/>
      <c r="I42" s="176"/>
      <c r="J42" s="176">
        <f>'実質公債費比率（分子）の構造'!M$52</f>
        <v>3365</v>
      </c>
      <c r="K42" s="176"/>
      <c r="L42" s="176"/>
      <c r="M42" s="176">
        <f>'実質公債費比率（分子）の構造'!N$52</f>
        <v>3405</v>
      </c>
      <c r="N42" s="176"/>
      <c r="O42" s="176"/>
      <c r="P42" s="176">
        <f>'実質公債費比率（分子）の構造'!O$52</f>
        <v>3456</v>
      </c>
    </row>
    <row r="43" spans="1:16" x14ac:dyDescent="0.2">
      <c r="A43" s="176" t="s">
        <v>16</v>
      </c>
      <c r="B43" s="176">
        <f>'実質公債費比率（分子）の構造'!K$51</f>
        <v>1</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2">
      <c r="A44" s="176" t="s">
        <v>62</v>
      </c>
      <c r="B44" s="176">
        <f>'実質公債費比率（分子）の構造'!K$50</f>
        <v>38</v>
      </c>
      <c r="C44" s="176"/>
      <c r="D44" s="176"/>
      <c r="E44" s="176">
        <f>'実質公債費比率（分子）の構造'!L$50</f>
        <v>13</v>
      </c>
      <c r="F44" s="176"/>
      <c r="G44" s="176"/>
      <c r="H44" s="176">
        <f>'実質公債費比率（分子）の構造'!M$50</f>
        <v>16</v>
      </c>
      <c r="I44" s="176"/>
      <c r="J44" s="176"/>
      <c r="K44" s="176">
        <f>'実質公債費比率（分子）の構造'!N$50</f>
        <v>10</v>
      </c>
      <c r="L44" s="176"/>
      <c r="M44" s="176"/>
      <c r="N44" s="176">
        <f>'実質公債費比率（分子）の構造'!O$50</f>
        <v>9</v>
      </c>
      <c r="O44" s="176"/>
      <c r="P44" s="176"/>
    </row>
    <row r="45" spans="1:16" x14ac:dyDescent="0.2">
      <c r="A45" s="176" t="s">
        <v>63</v>
      </c>
      <c r="B45" s="176">
        <f>'実質公債費比率（分子）の構造'!K$49</f>
        <v>21</v>
      </c>
      <c r="C45" s="176"/>
      <c r="D45" s="176"/>
      <c r="E45" s="176">
        <f>'実質公債費比率（分子）の構造'!L$49</f>
        <v>21</v>
      </c>
      <c r="F45" s="176"/>
      <c r="G45" s="176"/>
      <c r="H45" s="176">
        <f>'実質公債費比率（分子）の構造'!M$49</f>
        <v>29</v>
      </c>
      <c r="I45" s="176"/>
      <c r="J45" s="176"/>
      <c r="K45" s="176">
        <f>'実質公債費比率（分子）の構造'!N$49</f>
        <v>29</v>
      </c>
      <c r="L45" s="176"/>
      <c r="M45" s="176"/>
      <c r="N45" s="176">
        <f>'実質公債費比率（分子）の構造'!O$49</f>
        <v>29</v>
      </c>
      <c r="O45" s="176"/>
      <c r="P45" s="176"/>
    </row>
    <row r="46" spans="1:16" x14ac:dyDescent="0.2">
      <c r="A46" s="176" t="s">
        <v>64</v>
      </c>
      <c r="B46" s="176">
        <f>'実質公債費比率（分子）の構造'!K$48</f>
        <v>899</v>
      </c>
      <c r="C46" s="176"/>
      <c r="D46" s="176"/>
      <c r="E46" s="176">
        <f>'実質公債費比率（分子）の構造'!L$48</f>
        <v>851</v>
      </c>
      <c r="F46" s="176"/>
      <c r="G46" s="176"/>
      <c r="H46" s="176">
        <f>'実質公債費比率（分子）の構造'!M$48</f>
        <v>672</v>
      </c>
      <c r="I46" s="176"/>
      <c r="J46" s="176"/>
      <c r="K46" s="176">
        <f>'実質公債費比率（分子）の構造'!N$48</f>
        <v>738</v>
      </c>
      <c r="L46" s="176"/>
      <c r="M46" s="176"/>
      <c r="N46" s="176">
        <f>'実質公債費比率（分子）の構造'!O$48</f>
        <v>656</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3566</v>
      </c>
      <c r="C49" s="176"/>
      <c r="D49" s="176"/>
      <c r="E49" s="176">
        <f>'実質公債費比率（分子）の構造'!L$45</f>
        <v>3547</v>
      </c>
      <c r="F49" s="176"/>
      <c r="G49" s="176"/>
      <c r="H49" s="176">
        <f>'実質公債費比率（分子）の構造'!M$45</f>
        <v>3844</v>
      </c>
      <c r="I49" s="176"/>
      <c r="J49" s="176"/>
      <c r="K49" s="176">
        <f>'実質公債費比率（分子）の構造'!N$45</f>
        <v>3987</v>
      </c>
      <c r="L49" s="176"/>
      <c r="M49" s="176"/>
      <c r="N49" s="176">
        <f>'実質公債費比率（分子）の構造'!O$45</f>
        <v>3871</v>
      </c>
      <c r="O49" s="176"/>
      <c r="P49" s="176"/>
    </row>
    <row r="50" spans="1:16" x14ac:dyDescent="0.2">
      <c r="A50" s="176" t="s">
        <v>67</v>
      </c>
      <c r="B50" s="176" t="e">
        <f>NA()</f>
        <v>#N/A</v>
      </c>
      <c r="C50" s="176">
        <f>IF(ISNUMBER('実質公債費比率（分子）の構造'!K$53),'実質公債費比率（分子）の構造'!K$53,NA())</f>
        <v>1342</v>
      </c>
      <c r="D50" s="176" t="e">
        <f>NA()</f>
        <v>#N/A</v>
      </c>
      <c r="E50" s="176" t="e">
        <f>NA()</f>
        <v>#N/A</v>
      </c>
      <c r="F50" s="176">
        <f>IF(ISNUMBER('実質公債費比率（分子）の構造'!L$53),'実質公債費比率（分子）の構造'!L$53,NA())</f>
        <v>1302</v>
      </c>
      <c r="G50" s="176" t="e">
        <f>NA()</f>
        <v>#N/A</v>
      </c>
      <c r="H50" s="176" t="e">
        <f>NA()</f>
        <v>#N/A</v>
      </c>
      <c r="I50" s="176">
        <f>IF(ISNUMBER('実質公債費比率（分子）の構造'!M$53),'実質公債費比率（分子）の構造'!M$53,NA())</f>
        <v>1196</v>
      </c>
      <c r="J50" s="176" t="e">
        <f>NA()</f>
        <v>#N/A</v>
      </c>
      <c r="K50" s="176" t="e">
        <f>NA()</f>
        <v>#N/A</v>
      </c>
      <c r="L50" s="176">
        <f>IF(ISNUMBER('実質公債費比率（分子）の構造'!N$53),'実質公債費比率（分子）の構造'!N$53,NA())</f>
        <v>1359</v>
      </c>
      <c r="M50" s="176" t="e">
        <f>NA()</f>
        <v>#N/A</v>
      </c>
      <c r="N50" s="176" t="e">
        <f>NA()</f>
        <v>#N/A</v>
      </c>
      <c r="O50" s="176">
        <f>IF(ISNUMBER('実質公債費比率（分子）の構造'!O$53),'実質公債費比率（分子）の構造'!O$53,NA())</f>
        <v>1109</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29139</v>
      </c>
      <c r="E56" s="175"/>
      <c r="F56" s="175"/>
      <c r="G56" s="175">
        <f>'将来負担比率（分子）の構造'!J$52</f>
        <v>28814</v>
      </c>
      <c r="H56" s="175"/>
      <c r="I56" s="175"/>
      <c r="J56" s="175">
        <f>'将来負担比率（分子）の構造'!K$52</f>
        <v>28764</v>
      </c>
      <c r="K56" s="175"/>
      <c r="L56" s="175"/>
      <c r="M56" s="175">
        <f>'将来負担比率（分子）の構造'!L$52</f>
        <v>27885</v>
      </c>
      <c r="N56" s="175"/>
      <c r="O56" s="175"/>
      <c r="P56" s="175">
        <f>'将来負担比率（分子）の構造'!M$52</f>
        <v>27965</v>
      </c>
    </row>
    <row r="57" spans="1:16" x14ac:dyDescent="0.2">
      <c r="A57" s="175" t="s">
        <v>42</v>
      </c>
      <c r="B57" s="175"/>
      <c r="C57" s="175"/>
      <c r="D57" s="175">
        <f>'将来負担比率（分子）の構造'!I$51</f>
        <v>1544</v>
      </c>
      <c r="E57" s="175"/>
      <c r="F57" s="175"/>
      <c r="G57" s="175">
        <f>'将来負担比率（分子）の構造'!J$51</f>
        <v>1440</v>
      </c>
      <c r="H57" s="175"/>
      <c r="I57" s="175"/>
      <c r="J57" s="175">
        <f>'将来負担比率（分子）の構造'!K$51</f>
        <v>1091</v>
      </c>
      <c r="K57" s="175"/>
      <c r="L57" s="175"/>
      <c r="M57" s="175">
        <f>'将来負担比率（分子）の構造'!L$51</f>
        <v>990</v>
      </c>
      <c r="N57" s="175"/>
      <c r="O57" s="175"/>
      <c r="P57" s="175">
        <f>'将来負担比率（分子）の構造'!M$51</f>
        <v>933</v>
      </c>
    </row>
    <row r="58" spans="1:16" x14ac:dyDescent="0.2">
      <c r="A58" s="175" t="s">
        <v>41</v>
      </c>
      <c r="B58" s="175"/>
      <c r="C58" s="175"/>
      <c r="D58" s="175">
        <f>'将来負担比率（分子）の構造'!I$50</f>
        <v>6951</v>
      </c>
      <c r="E58" s="175"/>
      <c r="F58" s="175"/>
      <c r="G58" s="175">
        <f>'将来負担比率（分子）の構造'!J$50</f>
        <v>7051</v>
      </c>
      <c r="H58" s="175"/>
      <c r="I58" s="175"/>
      <c r="J58" s="175">
        <f>'将来負担比率（分子）の構造'!K$50</f>
        <v>8003</v>
      </c>
      <c r="K58" s="175"/>
      <c r="L58" s="175"/>
      <c r="M58" s="175">
        <f>'将来負担比率（分子）の構造'!L$50</f>
        <v>8063</v>
      </c>
      <c r="N58" s="175"/>
      <c r="O58" s="175"/>
      <c r="P58" s="175">
        <f>'将来負担比率（分子）の構造'!M$50</f>
        <v>7411</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f>'将来負担比率（分子）の構造'!J$46</f>
        <v>0</v>
      </c>
      <c r="F61" s="175"/>
      <c r="G61" s="175"/>
      <c r="H61" s="175">
        <f>'将来負担比率（分子）の構造'!K$46</f>
        <v>1</v>
      </c>
      <c r="I61" s="175"/>
      <c r="J61" s="175"/>
      <c r="K61" s="175">
        <f>'将来負担比率（分子）の構造'!L$46</f>
        <v>0</v>
      </c>
      <c r="L61" s="175"/>
      <c r="M61" s="175"/>
      <c r="N61" s="175" t="str">
        <f>'将来負担比率（分子）の構造'!M$46</f>
        <v>-</v>
      </c>
      <c r="O61" s="175"/>
      <c r="P61" s="175"/>
    </row>
    <row r="62" spans="1:16" x14ac:dyDescent="0.2">
      <c r="A62" s="175" t="s">
        <v>35</v>
      </c>
      <c r="B62" s="175">
        <f>'将来負担比率（分子）の構造'!I$45</f>
        <v>4156</v>
      </c>
      <c r="C62" s="175"/>
      <c r="D62" s="175"/>
      <c r="E62" s="175">
        <f>'将来負担比率（分子）の構造'!J$45</f>
        <v>4103</v>
      </c>
      <c r="F62" s="175"/>
      <c r="G62" s="175"/>
      <c r="H62" s="175">
        <f>'将来負担比率（分子）の構造'!K$45</f>
        <v>4113</v>
      </c>
      <c r="I62" s="175"/>
      <c r="J62" s="175"/>
      <c r="K62" s="175">
        <f>'将来負担比率（分子）の構造'!L$45</f>
        <v>3955</v>
      </c>
      <c r="L62" s="175"/>
      <c r="M62" s="175"/>
      <c r="N62" s="175">
        <f>'将来負担比率（分子）の構造'!M$45</f>
        <v>4152</v>
      </c>
      <c r="O62" s="175"/>
      <c r="P62" s="175"/>
    </row>
    <row r="63" spans="1:16" x14ac:dyDescent="0.2">
      <c r="A63" s="175" t="s">
        <v>34</v>
      </c>
      <c r="B63" s="175">
        <f>'将来負担比率（分子）の構造'!I$44</f>
        <v>320</v>
      </c>
      <c r="C63" s="175"/>
      <c r="D63" s="175"/>
      <c r="E63" s="175">
        <f>'将来負担比率（分子）の構造'!J$44</f>
        <v>304</v>
      </c>
      <c r="F63" s="175"/>
      <c r="G63" s="175"/>
      <c r="H63" s="175">
        <f>'将来負担比率（分子）の構造'!K$44</f>
        <v>279</v>
      </c>
      <c r="I63" s="175"/>
      <c r="J63" s="175"/>
      <c r="K63" s="175">
        <f>'将来負担比率（分子）の構造'!L$44</f>
        <v>254</v>
      </c>
      <c r="L63" s="175"/>
      <c r="M63" s="175"/>
      <c r="N63" s="175">
        <f>'将来負担比率（分子）の構造'!M$44</f>
        <v>229</v>
      </c>
      <c r="O63" s="175"/>
      <c r="P63" s="175"/>
    </row>
    <row r="64" spans="1:16" x14ac:dyDescent="0.2">
      <c r="A64" s="175" t="s">
        <v>33</v>
      </c>
      <c r="B64" s="175">
        <f>'将来負担比率（分子）の構造'!I$43</f>
        <v>8607</v>
      </c>
      <c r="C64" s="175"/>
      <c r="D64" s="175"/>
      <c r="E64" s="175">
        <f>'将来負担比率（分子）の構造'!J$43</f>
        <v>8493</v>
      </c>
      <c r="F64" s="175"/>
      <c r="G64" s="175"/>
      <c r="H64" s="175">
        <f>'将来負担比率（分子）の構造'!K$43</f>
        <v>9016</v>
      </c>
      <c r="I64" s="175"/>
      <c r="J64" s="175"/>
      <c r="K64" s="175">
        <f>'将来負担比率（分子）の構造'!L$43</f>
        <v>6991</v>
      </c>
      <c r="L64" s="175"/>
      <c r="M64" s="175"/>
      <c r="N64" s="175">
        <f>'将来負担比率（分子）の構造'!M$43</f>
        <v>6092</v>
      </c>
      <c r="O64" s="175"/>
      <c r="P64" s="175"/>
    </row>
    <row r="65" spans="1:16" x14ac:dyDescent="0.2">
      <c r="A65" s="175" t="s">
        <v>32</v>
      </c>
      <c r="B65" s="175">
        <f>'将来負担比率（分子）の構造'!I$42</f>
        <v>25</v>
      </c>
      <c r="C65" s="175"/>
      <c r="D65" s="175"/>
      <c r="E65" s="175">
        <f>'将来負担比率（分子）の構造'!J$42</f>
        <v>24</v>
      </c>
      <c r="F65" s="175"/>
      <c r="G65" s="175"/>
      <c r="H65" s="175">
        <f>'将来負担比率（分子）の構造'!K$42</f>
        <v>34</v>
      </c>
      <c r="I65" s="175"/>
      <c r="J65" s="175"/>
      <c r="K65" s="175">
        <f>'将来負担比率（分子）の構造'!L$42</f>
        <v>43</v>
      </c>
      <c r="L65" s="175"/>
      <c r="M65" s="175"/>
      <c r="N65" s="175">
        <f>'将来負担比率（分子）の構造'!M$42</f>
        <v>38</v>
      </c>
      <c r="O65" s="175"/>
      <c r="P65" s="175"/>
    </row>
    <row r="66" spans="1:16" x14ac:dyDescent="0.2">
      <c r="A66" s="175" t="s">
        <v>31</v>
      </c>
      <c r="B66" s="175">
        <f>'将来負担比率（分子）の構造'!I$41</f>
        <v>32942</v>
      </c>
      <c r="C66" s="175"/>
      <c r="D66" s="175"/>
      <c r="E66" s="175">
        <f>'将来負担比率（分子）の構造'!J$41</f>
        <v>32544</v>
      </c>
      <c r="F66" s="175"/>
      <c r="G66" s="175"/>
      <c r="H66" s="175">
        <f>'将来負担比率（分子）の構造'!K$41</f>
        <v>32310</v>
      </c>
      <c r="I66" s="175"/>
      <c r="J66" s="175"/>
      <c r="K66" s="175">
        <f>'将来負担比率（分子）の構造'!L$41</f>
        <v>31324</v>
      </c>
      <c r="L66" s="175"/>
      <c r="M66" s="175"/>
      <c r="N66" s="175">
        <f>'将来負担比率（分子）の構造'!M$41</f>
        <v>30949</v>
      </c>
      <c r="O66" s="175"/>
      <c r="P66" s="175"/>
    </row>
    <row r="67" spans="1:16" x14ac:dyDescent="0.2">
      <c r="A67" s="175" t="s">
        <v>71</v>
      </c>
      <c r="B67" s="175" t="e">
        <f>NA()</f>
        <v>#N/A</v>
      </c>
      <c r="C67" s="175">
        <f>IF(ISNUMBER('将来負担比率（分子）の構造'!I$53), IF('将来負担比率（分子）の構造'!I$53 &lt; 0, 0, '将来負担比率（分子）の構造'!I$53), NA())</f>
        <v>8416</v>
      </c>
      <c r="D67" s="175" t="e">
        <f>NA()</f>
        <v>#N/A</v>
      </c>
      <c r="E67" s="175" t="e">
        <f>NA()</f>
        <v>#N/A</v>
      </c>
      <c r="F67" s="175">
        <f>IF(ISNUMBER('将来負担比率（分子）の構造'!J$53), IF('将来負担比率（分子）の構造'!J$53 &lt; 0, 0, '将来負担比率（分子）の構造'!J$53), NA())</f>
        <v>8164</v>
      </c>
      <c r="G67" s="175" t="e">
        <f>NA()</f>
        <v>#N/A</v>
      </c>
      <c r="H67" s="175" t="e">
        <f>NA()</f>
        <v>#N/A</v>
      </c>
      <c r="I67" s="175">
        <f>IF(ISNUMBER('将来負担比率（分子）の構造'!K$53), IF('将来負担比率（分子）の構造'!K$53 &lt; 0, 0, '将来負担比率（分子）の構造'!K$53), NA())</f>
        <v>7896</v>
      </c>
      <c r="J67" s="175" t="e">
        <f>NA()</f>
        <v>#N/A</v>
      </c>
      <c r="K67" s="175" t="e">
        <f>NA()</f>
        <v>#N/A</v>
      </c>
      <c r="L67" s="175">
        <f>IF(ISNUMBER('将来負担比率（分子）の構造'!L$53), IF('将来負担比率（分子）の構造'!L$53 &lt; 0, 0, '将来負担比率（分子）の構造'!L$53), NA())</f>
        <v>5630</v>
      </c>
      <c r="M67" s="175" t="e">
        <f>NA()</f>
        <v>#N/A</v>
      </c>
      <c r="N67" s="175" t="e">
        <f>NA()</f>
        <v>#N/A</v>
      </c>
      <c r="O67" s="175">
        <f>IF(ISNUMBER('将来負担比率（分子）の構造'!M$53), IF('将来負担比率（分子）の構造'!M$53 &lt; 0, 0, '将来負担比率（分子）の構造'!M$53), NA())</f>
        <v>5151</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1512</v>
      </c>
      <c r="C72" s="179">
        <f>基金残高に係る経年分析!G55</f>
        <v>1721</v>
      </c>
      <c r="D72" s="179">
        <f>基金残高に係る経年分析!H55</f>
        <v>1818</v>
      </c>
    </row>
    <row r="73" spans="1:16" x14ac:dyDescent="0.2">
      <c r="A73" s="178" t="s">
        <v>74</v>
      </c>
      <c r="B73" s="179">
        <f>基金残高に係る経年分析!F56</f>
        <v>1843</v>
      </c>
      <c r="C73" s="179">
        <f>基金残高に係る経年分析!G56</f>
        <v>1637</v>
      </c>
      <c r="D73" s="179">
        <f>基金残高に係る経年分析!H56</f>
        <v>1357</v>
      </c>
    </row>
    <row r="74" spans="1:16" x14ac:dyDescent="0.2">
      <c r="A74" s="178" t="s">
        <v>75</v>
      </c>
      <c r="B74" s="179">
        <f>基金残高に係る経年分析!F57</f>
        <v>4907</v>
      </c>
      <c r="C74" s="179">
        <f>基金残高に係る経年分析!G57</f>
        <v>4809</v>
      </c>
      <c r="D74" s="179">
        <f>基金残高に係る経年分析!H57</f>
        <v>4300</v>
      </c>
    </row>
  </sheetData>
  <sheetProtection algorithmName="SHA-512" hashValue="BUxjgGlunm1BuzHllpeQlWZ7JSlbXhGT0LrCa0L7QVwLq+LpjMS+DKLf3ax5GpAyEH569KYRXaXHwSdPlO1b3A==" saltValue="q71AouZuQaJZtwXCgk2es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畑本 佳宏</cp:lastModifiedBy>
  <dcterms:created xsi:type="dcterms:W3CDTF">2025-02-19T04:09:07Z</dcterms:created>
  <dcterms:modified xsi:type="dcterms:W3CDTF">2025-03-19T02:14:40Z</dcterms:modified>
  <cp:category/>
</cp:coreProperties>
</file>