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0" windowWidth="19230" windowHeight="59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O38" i="9"/>
  <c r="BE38" i="9"/>
  <c r="AM38" i="9"/>
  <c r="U38" i="9"/>
  <c r="CO37" i="9"/>
  <c r="BE37" i="9"/>
  <c r="AM37" i="9"/>
  <c r="AM36" i="9"/>
  <c r="CO35" i="9"/>
  <c r="CO36" i="9" s="1"/>
  <c r="C35" i="9"/>
  <c r="C36" i="9" s="1"/>
  <c r="CO34" i="9"/>
  <c r="BW34" i="9"/>
  <c r="BW35" i="9" s="1"/>
  <c r="BW36" i="9" s="1"/>
  <c r="BW37" i="9" s="1"/>
  <c r="BW38" i="9" s="1"/>
  <c r="BW39" i="9" s="1"/>
  <c r="BW40" i="9" s="1"/>
  <c r="BW41" i="9" s="1"/>
  <c r="BW42" i="9" s="1"/>
  <c r="BW43" i="9" s="1"/>
  <c r="C34" i="9"/>
  <c r="C37" i="9" l="1"/>
  <c r="C38" i="9" s="1"/>
  <c r="C39" i="9" s="1"/>
  <c r="U34" i="9" s="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 r="BE35" i="9" s="1"/>
  <c r="BE36" i="9" s="1"/>
</calcChain>
</file>

<file path=xl/sharedStrings.xml><?xml version="1.0" encoding="utf-8"?>
<sst xmlns="http://schemas.openxmlformats.org/spreadsheetml/2006/main" count="1002" uniqueCount="562">
  <si>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</si>
  <si>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</si>
  <si>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</si>
  <si>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</si>
  <si>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</si>
  <si>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</si>
  <si>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</si>
  <si>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</si>
  <si>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</si>
  <si>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</si>
  <si>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</si>
  <si>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</si>
  <si>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</si>
  <si>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</si>
  <si>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</si>
  <si>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</si>
  <si>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</si>
  <si>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</si>
  <si>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</si>
  <si>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</si>
  <si>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</si>
  <si>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</si>
  <si>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</si>
  <si>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</si>
  <si>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</si>
  <si>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</si>
  <si>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</si>
  <si>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</si>
  <si>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</si>
  <si>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</si>
  <si>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</si>
  <si>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</si>
  <si>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</si>
  <si>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</si>
  <si>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</si>
  <si>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</si>
  <si>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</si>
  <si>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</si>
  <si>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</si>
  <si>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</si>
  <si>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</si>
  <si>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</si>
  <si>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</si>
  <si>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</si>
  <si>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</si>
  <si>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</si>
  <si>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</si>
  <si>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</si>
  <si>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</si>
  <si>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</si>
  <si>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</si>
  <si>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</si>
  <si>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</si>
  <si>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</si>
  <si>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</si>
  <si>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</si>
  <si>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</si>
  <si>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</si>
  <si>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</si>
  <si>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</si>
  <si>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</si>
  <si>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</si>
  <si>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</si>
  <si>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</si>
  <si>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</si>
  <si>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</si>
  <si>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</si>
  <si>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</si>
  <si>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</si>
  <si>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</si>
  <si>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</si>
  <si>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</si>
  <si>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</si>
  <si>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</si>
  <si>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</si>
  <si>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</si>
  <si>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</si>
  <si>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</si>
  <si>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</si>
  <si>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</si>
  <si>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</si>
  <si>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高梁市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</si>
  <si>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</si>
  <si>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</si>
  <si>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</si>
  <si>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</si>
  <si>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</si>
  <si>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</si>
  <si>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</si>
  <si>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</si>
  <si>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</si>
  <si>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</si>
  <si>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</si>
  <si>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</si>
  <si>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</si>
  <si>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</si>
  <si>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</si>
  <si>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</si>
  <si>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</si>
  <si>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</si>
  <si>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</si>
  <si>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</si>
  <si>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</si>
  <si>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</si>
  <si>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</si>
  <si>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</si>
  <si>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</si>
  <si>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</si>
  <si>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</si>
  <si>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</si>
  <si>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</si>
  <si>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</si>
  <si>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</si>
  <si>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</si>
  <si>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</si>
  <si>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</si>
  <si>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</si>
  <si>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</si>
  <si>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</si>
  <si>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</si>
  <si>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</si>
  <si>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</si>
  <si>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</si>
  <si>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</si>
  <si>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</si>
  <si>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</si>
  <si>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</si>
  <si>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</si>
  <si>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</si>
  <si>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</si>
  <si>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</si>
  <si>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</si>
  <si>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</si>
  <si>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</si>
  <si>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</si>
  <si>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</si>
  <si>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</si>
  <si>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</si>
  <si>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</si>
  <si>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</si>
  <si>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</si>
  <si>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</si>
  <si>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</si>
  <si>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</si>
  <si>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</si>
  <si>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</si>
  <si>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</si>
  <si>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</si>
  <si>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</si>
  <si>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</si>
  <si>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</si>
  <si>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</si>
  <si>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</si>
  <si>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</si>
  <si>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</si>
  <si>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</si>
  <si>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</si>
  <si>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</si>
  <si>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</si>
  <si>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</si>
  <si>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</si>
  <si>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</si>
  <si>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</si>
  <si>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</si>
  <si>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</si>
  <si>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</si>
  <si>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</si>
  <si>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</si>
  <si>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</si>
  <si>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</si>
  <si>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</si>
  <si>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</si>
  <si>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</si>
  <si>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</si>
  <si>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</si>
  <si>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</si>
  <si>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</si>
  <si>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</si>
  <si>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</si>
  <si>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</si>
  <si>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</si>
  <si>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</si>
  <si>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</si>
  <si>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</si>
  <si>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</si>
  <si>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</si>
  <si>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</si>
  <si>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</si>
  <si>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</si>
  <si>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</si>
  <si>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</si>
  <si>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</si>
  <si>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</si>
  <si>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岡山県高梁市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</si>
  <si>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</si>
  <si>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</si>
  <si>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</si>
  <si>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</si>
  <si>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</si>
  <si>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</si>
  <si>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</si>
  <si>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</si>
  <si>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</si>
  <si>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</si>
  <si>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</si>
  <si>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</si>
  <si>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</si>
  <si>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</si>
  <si>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</si>
  <si>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</si>
  <si>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</si>
  <si>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</si>
  <si>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</si>
  <si>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</si>
  <si>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</si>
  <si>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</si>
  <si>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</si>
  <si>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</si>
  <si>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</si>
  <si>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</si>
  <si>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</si>
  <si>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</si>
  <si>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</si>
  <si>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</si>
  <si>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</si>
  <si>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</si>
  <si>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</si>
  <si>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</si>
  <si>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</si>
  <si>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</si>
  <si>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</si>
  <si>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</si>
  <si>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</si>
  <si>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</si>
  <si>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</si>
  <si>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</si>
  <si>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</si>
  <si>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</si>
  <si>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</si>
  <si>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</si>
  <si>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</si>
  <si>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</si>
  <si>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</si>
  <si>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</si>
  <si>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</si>
  <si>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</si>
  <si>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</si>
  <si>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</si>
  <si>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</si>
  <si>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</si>
  <si>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</si>
  <si>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</si>
  <si>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</si>
  <si>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</si>
  <si>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</si>
  <si>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</si>
  <si>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</si>
  <si>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</si>
  <si>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</si>
  <si>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</si>
  <si>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</si>
  <si>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</si>
  <si>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</si>
  <si>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</si>
  <si>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</si>
  <si>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</si>
  <si>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</si>
  <si>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</si>
  <si>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</si>
  <si>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</si>
  <si>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</si>
  <si>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</si>
  <si>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</si>
  <si>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</si>
  <si>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</si>
  <si>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</si>
  <si>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</si>
  <si>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</si>
  <si>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</si>
  <si>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</si>
  <si>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</si>
  <si>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</si>
  <si>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</si>
  <si>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</si>
  <si>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</si>
  <si>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</si>
  <si>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</si>
  <si>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</si>
  <si>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</si>
  <si>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</si>
  <si>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</si>
  <si>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</si>
  <si>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</si>
  <si>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</si>
  <si>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</si>
  <si>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</si>
  <si>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</si>
  <si>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</si>
  <si>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</si>
  <si>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</si>
  <si>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</si>
  <si>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</si>
  <si>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</si>
  <si>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</si>
  <si>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</si>
  <si>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</si>
  <si>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</si>
  <si>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</si>
  <si>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</si>
  <si>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</si>
  <si>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</si>
  <si>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</si>
  <si>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</si>
  <si>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</si>
  <si>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</si>
  <si>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</si>
  <si>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</si>
  <si>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</si>
  <si>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</si>
  <si>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</si>
  <si>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</si>
  <si>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</si>
  <si>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</si>
  <si>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</si>
  <si>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</si>
  <si>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</si>
  <si>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</si>
  <si>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</si>
  <si>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</si>
  <si>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</si>
  <si>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</si>
  <si>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</si>
  <si>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</si>
  <si>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</si>
  <si>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</si>
  <si>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</si>
  <si>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</si>
  <si>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</si>
  <si>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</si>
  <si>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</si>
  <si>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</si>
  <si>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</si>
  <si>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</si>
  <si>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</si>
  <si>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岡山県高梁市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</si>
  <si>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</si>
  <si>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</si>
  <si>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</si>
  <si>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</si>
  <si>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</si>
  <si>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</si>
  <si>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</si>
  <si>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</si>
  <si>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</si>
  <si>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</si>
  <si>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</si>
  <si>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</si>
  <si>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</si>
  <si>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</si>
  <si>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</si>
  <si>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</si>
  <si>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</si>
  <si>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</si>
  <si>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</si>
  <si>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</si>
  <si>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高梁市へき地診療所特別会計</t>
    <phoneticPr fontId="5"/>
  </si>
  <si>
    <t>高梁市養護老人ホーム特別会計</t>
    <phoneticPr fontId="5"/>
  </si>
  <si>
    <t>-</t>
    <phoneticPr fontId="5"/>
  </si>
  <si>
    <t>高梁市軽費老人ホーム特別会計</t>
    <phoneticPr fontId="5"/>
  </si>
  <si>
    <t>高梁市住宅新築資金等貸付事業特別会計</t>
    <phoneticPr fontId="5"/>
  </si>
  <si>
    <t>高梁市畑地かんがい事業特別会計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</si>
  <si>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</si>
  <si>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</si>
  <si>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</si>
  <si>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</si>
  <si>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</si>
  <si>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</si>
  <si>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</si>
  <si>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</si>
  <si>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</si>
  <si>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</si>
  <si>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</si>
  <si>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</si>
  <si>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</si>
  <si>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高梁市国民健康保険特別会計</t>
    <phoneticPr fontId="5"/>
  </si>
  <si>
    <t>高梁市後期高齢者医療特別会計</t>
    <phoneticPr fontId="5"/>
  </si>
  <si>
    <t>高梁市介護保険特別会計</t>
    <phoneticPr fontId="5"/>
  </si>
  <si>
    <t>高梁市特別養護老人ホーム特別会計</t>
    <phoneticPr fontId="5"/>
  </si>
  <si>
    <t>高梁市水道事業特別会計</t>
    <phoneticPr fontId="5"/>
  </si>
  <si>
    <t>法適用企業</t>
    <phoneticPr fontId="5"/>
  </si>
  <si>
    <t>高梁市国民健康保険成羽病院事業会計</t>
    <phoneticPr fontId="5"/>
  </si>
  <si>
    <t>高梁市簡易水道事業特別会計</t>
    <phoneticPr fontId="5"/>
  </si>
  <si>
    <t>法非適用企業</t>
    <phoneticPr fontId="5"/>
  </si>
  <si>
    <t>高梁市下水道事業特別会計</t>
    <phoneticPr fontId="5"/>
  </si>
  <si>
    <t>高梁市地域開発事業特別会計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</si>
  <si>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</si>
  <si>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</si>
  <si>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</si>
  <si>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</si>
  <si>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</si>
  <si>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</si>
  <si>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</si>
  <si>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</si>
  <si>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</si>
  <si>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</si>
  <si>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</si>
  <si>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</si>
  <si>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</si>
  <si>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</si>
  <si>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</si>
  <si>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</si>
  <si>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</si>
  <si>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</si>
  <si>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</si>
  <si>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</si>
  <si>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</si>
  <si>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</si>
  <si>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</si>
  <si>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</si>
  <si>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</si>
  <si>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</si>
  <si>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</si>
  <si>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</si>
  <si>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</si>
  <si>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</si>
  <si>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</si>
  <si>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</si>
  <si>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</si>
  <si>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</si>
  <si>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</si>
  <si>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</si>
  <si>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</si>
  <si>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</si>
  <si>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</si>
  <si>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</si>
  <si>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</si>
  <si>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</si>
  <si>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</si>
  <si>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</si>
  <si>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</si>
  <si>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</si>
  <si>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</si>
  <si>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</si>
  <si>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</si>
  <si>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</si>
  <si>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</si>
  <si>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</si>
  <si>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</si>
  <si>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</si>
  <si>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</si>
  <si>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</si>
  <si>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</si>
  <si>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</si>
  <si>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</si>
  <si>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</si>
  <si>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</si>
  <si>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</si>
  <si>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</si>
  <si>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</si>
  <si>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</si>
  <si>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</si>
  <si>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</si>
  <si>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</si>
  <si>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</si>
  <si>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</si>
  <si>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</si>
  <si>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</si>
  <si>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</si>
  <si>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</si>
  <si>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</si>
  <si>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</si>
  <si>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</si>
  <si>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</si>
  <si>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</si>
  <si>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</si>
  <si>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</si>
  <si>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</si>
  <si>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</si>
  <si>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</si>
  <si>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</si>
  <si>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</si>
  <si>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</si>
  <si>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</si>
  <si>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</si>
  <si>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</si>
  <si>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</si>
  <si>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</si>
  <si>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</si>
  <si>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</si>
  <si>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</si>
  <si>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</si>
  <si>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</si>
  <si>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</si>
  <si>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</si>
  <si>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</si>
  <si>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</si>
  <si>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</si>
  <si>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</si>
  <si>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</si>
  <si>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</si>
  <si>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</si>
  <si>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</si>
  <si>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</si>
  <si>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</si>
  <si>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</si>
  <si>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</si>
  <si>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</si>
  <si>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</si>
  <si>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</si>
  <si>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</si>
  <si>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</si>
  <si>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</si>
  <si>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</si>
  <si>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</si>
  <si>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</si>
  <si>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</si>
  <si>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</si>
  <si>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</si>
  <si>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</si>
  <si>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</si>
  <si>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</si>
  <si>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</si>
  <si>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</si>
  <si>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</si>
  <si>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</si>
  <si>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</si>
  <si>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</si>
  <si>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</si>
  <si>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高梁市住宅新築資金等貸付事業特別会計</t>
  </si>
  <si>
    <t>▲ 0.46</t>
  </si>
  <si>
    <t>▲ 0.48</t>
  </si>
  <si>
    <t>▲ 0.49</t>
  </si>
  <si>
    <t>高梁市国民健康保険成羽病院事業会計</t>
  </si>
  <si>
    <t>高梁市水道事業特別会計</t>
  </si>
  <si>
    <t>一般会計</t>
  </si>
  <si>
    <t>高梁市国民健康保険特別会計</t>
  </si>
  <si>
    <t>高梁市介護保険特別会計</t>
  </si>
  <si>
    <t>高梁市地域開発事業特別会計</t>
  </si>
  <si>
    <t>高梁市畑地かんがい事業特別会計</t>
  </si>
  <si>
    <t>その他会計（赤字）</t>
  </si>
  <si>
    <t>その他会計（黒字）</t>
  </si>
  <si>
    <t>-</t>
    <phoneticPr fontId="2"/>
  </si>
  <si>
    <t>-</t>
    <phoneticPr fontId="2"/>
  </si>
  <si>
    <t>-</t>
    <phoneticPr fontId="2"/>
  </si>
  <si>
    <t>-</t>
    <phoneticPr fontId="2"/>
  </si>
  <si>
    <t>-</t>
    <phoneticPr fontId="2"/>
  </si>
  <si>
    <t>高梁地域事務組合一般会計</t>
    <rPh sb="0" eb="2">
      <t>タカハシ</t>
    </rPh>
    <rPh sb="2" eb="4">
      <t>チイキ</t>
    </rPh>
    <rPh sb="4" eb="6">
      <t>ジム</t>
    </rPh>
    <rPh sb="6" eb="8">
      <t>クミアイ</t>
    </rPh>
    <rPh sb="8" eb="10">
      <t>イッパン</t>
    </rPh>
    <rPh sb="10" eb="12">
      <t>カイケイ</t>
    </rPh>
    <phoneticPr fontId="22"/>
  </si>
  <si>
    <t>高梁地域事務組合農業共済事業会計</t>
    <rPh sb="0" eb="2">
      <t>タカハシ</t>
    </rPh>
    <rPh sb="2" eb="4">
      <t>チイキ</t>
    </rPh>
    <rPh sb="4" eb="6">
      <t>ジム</t>
    </rPh>
    <rPh sb="6" eb="8">
      <t>クミアイ</t>
    </rPh>
    <rPh sb="8" eb="10">
      <t>ノウギョウ</t>
    </rPh>
    <rPh sb="10" eb="12">
      <t>キョウサイ</t>
    </rPh>
    <rPh sb="12" eb="14">
      <t>ジギョウ</t>
    </rPh>
    <rPh sb="14" eb="16">
      <t>カイケイ</t>
    </rPh>
    <phoneticPr fontId="22"/>
  </si>
  <si>
    <t>岡山県広域水道企業団</t>
    <rPh sb="0" eb="3">
      <t>オカヤマケン</t>
    </rPh>
    <rPh sb="3" eb="5">
      <t>コウイキ</t>
    </rPh>
    <rPh sb="5" eb="7">
      <t>スイドウ</t>
    </rPh>
    <rPh sb="7" eb="9">
      <t>キギョウ</t>
    </rPh>
    <rPh sb="9" eb="10">
      <t>ダン</t>
    </rPh>
    <phoneticPr fontId="22"/>
  </si>
  <si>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22"/>
  </si>
  <si>
    <t>岡山県後期高齢者医療広域連合特別会計</t>
    <rPh sb="0" eb="3">
      <t>オカヤマケン</t>
    </rPh>
    <rPh sb="3" eb="5">
      <t>コウキ</t>
    </rPh>
    <rPh sb="5" eb="8">
      <t>コウレイシャ</t>
    </rPh>
    <rPh sb="8" eb="10">
      <t>イリョウ</t>
    </rPh>
    <rPh sb="10" eb="12">
      <t>コウイキ</t>
    </rPh>
    <rPh sb="12" eb="14">
      <t>レンゴウ</t>
    </rPh>
    <rPh sb="14" eb="16">
      <t>トクベツ</t>
    </rPh>
    <rPh sb="16" eb="18">
      <t>カイケイ</t>
    </rPh>
    <phoneticPr fontId="22"/>
  </si>
  <si>
    <t>岡山県市町村総合事務組合一般会計</t>
    <rPh sb="0" eb="3">
      <t>オカヤマケン</t>
    </rPh>
    <rPh sb="3" eb="6">
      <t>シチョウソン</t>
    </rPh>
    <rPh sb="6" eb="8">
      <t>ソウゴウ</t>
    </rPh>
    <rPh sb="8" eb="10">
      <t>ジム</t>
    </rPh>
    <rPh sb="10" eb="12">
      <t>クミアイ</t>
    </rPh>
    <rPh sb="12" eb="14">
      <t>イッパン</t>
    </rPh>
    <rPh sb="14" eb="16">
      <t>カイケイ</t>
    </rPh>
    <phoneticPr fontId="22"/>
  </si>
  <si>
    <t>岡山県市町村総合事務組合貸付金特別会計</t>
    <rPh sb="0" eb="3">
      <t>オカヤマケン</t>
    </rPh>
    <rPh sb="3" eb="6">
      <t>シチョウソン</t>
    </rPh>
    <rPh sb="6" eb="8">
      <t>ソウゴウ</t>
    </rPh>
    <rPh sb="8" eb="10">
      <t>ジム</t>
    </rPh>
    <rPh sb="10" eb="12">
      <t>クミアイ</t>
    </rPh>
    <rPh sb="12" eb="14">
      <t>カシツケ</t>
    </rPh>
    <rPh sb="14" eb="15">
      <t>キン</t>
    </rPh>
    <rPh sb="15" eb="17">
      <t>トクベツ</t>
    </rPh>
    <rPh sb="17" eb="19">
      <t>カイケイ</t>
    </rPh>
    <phoneticPr fontId="22"/>
  </si>
  <si>
    <t>岡山県市町村総合事務組合脱退還付金特別会計</t>
    <rPh sb="0" eb="3">
      <t>オカヤマケン</t>
    </rPh>
    <rPh sb="3" eb="6">
      <t>シチョウソン</t>
    </rPh>
    <rPh sb="6" eb="8">
      <t>ソウゴウ</t>
    </rPh>
    <rPh sb="8" eb="10">
      <t>ジム</t>
    </rPh>
    <rPh sb="10" eb="12">
      <t>クミアイ</t>
    </rPh>
    <rPh sb="12" eb="14">
      <t>ダッタイ</t>
    </rPh>
    <rPh sb="14" eb="17">
      <t>カンプキン</t>
    </rPh>
    <rPh sb="17" eb="19">
      <t>トクベツ</t>
    </rPh>
    <rPh sb="19" eb="21">
      <t>カイケイ</t>
    </rPh>
    <phoneticPr fontId="22"/>
  </si>
  <si>
    <t>岡山県市町村総合事務組合交通災害共済特別会計</t>
    <rPh sb="0" eb="3">
      <t>オカヤマケン</t>
    </rPh>
    <rPh sb="3" eb="6">
      <t>シチョウソン</t>
    </rPh>
    <rPh sb="6" eb="8">
      <t>ソウゴウ</t>
    </rPh>
    <rPh sb="8" eb="10">
      <t>ジム</t>
    </rPh>
    <rPh sb="10" eb="12">
      <t>クミアイ</t>
    </rPh>
    <rPh sb="12" eb="14">
      <t>コウツウ</t>
    </rPh>
    <rPh sb="14" eb="16">
      <t>サイガイ</t>
    </rPh>
    <rPh sb="16" eb="18">
      <t>キョウサイ</t>
    </rPh>
    <rPh sb="18" eb="20">
      <t>トクベツ</t>
    </rPh>
    <rPh sb="20" eb="22">
      <t>カイケイ</t>
    </rPh>
    <phoneticPr fontId="22"/>
  </si>
  <si>
    <t>岡山県市町村税整理組合</t>
    <rPh sb="0" eb="3">
      <t>オカヤマケン</t>
    </rPh>
    <rPh sb="3" eb="5">
      <t>シチョウ</t>
    </rPh>
    <rPh sb="5" eb="7">
      <t>ソンゼイ</t>
    </rPh>
    <rPh sb="7" eb="9">
      <t>セイリ</t>
    </rPh>
    <rPh sb="9" eb="11">
      <t>クミアイ</t>
    </rPh>
    <phoneticPr fontId="22"/>
  </si>
  <si>
    <t>-</t>
    <phoneticPr fontId="2"/>
  </si>
  <si>
    <t>-</t>
    <phoneticPr fontId="2"/>
  </si>
  <si>
    <t>○</t>
  </si>
  <si>
    <t>高梁市土地開発公社</t>
  </si>
  <si>
    <t>（財）成羽町美術振興財団</t>
  </si>
  <si>
    <t>（株）夢ファーム有漢</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</si>
</sst>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99454</c:v>
                </c:pt>
                <c:pt idx="1">
                  <c:v>79926</c:v>
                </c:pt>
                <c:pt idx="2">
                  <c:v>84103</c:v>
                </c:pt>
                <c:pt idx="3">
                  <c:v>117461</c:v>
                </c:pt>
                <c:pt idx="4">
                  <c:v>163785</c:v>
                </c:pt>
              </c:numCache>
            </c:numRef>
          </c:val>
          <c:smooth val="0"/>
        </c:ser>
        <c:dLbls>
          <c:showLegendKey val="0"/>
          <c:showVal val="0"/>
          <c:showCatName val="0"/>
          <c:showSerName val="0"/>
          <c:showPercent val="0"/>
          <c:showBubbleSize val="0"/>
        </c:dLbls>
        <c:marker val="1"/>
        <c:smooth val="0"/>
        <c:axId val="119491584"/>
        <c:axId val="119493760"/>
      </c:lineChart>
      <c:catAx>
        <c:axId val="1194915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493760"/>
        <c:crosses val="autoZero"/>
        <c:auto val="1"/>
        <c:lblAlgn val="ctr"/>
        <c:lblOffset val="100"/>
        <c:tickLblSkip val="1"/>
        <c:tickMarkSkip val="1"/>
        <c:noMultiLvlLbl val="0"/>
      </c:catAx>
      <c:valAx>
        <c:axId val="11949376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4915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2.79</c:v>
                </c:pt>
                <c:pt idx="1">
                  <c:v>3.13</c:v>
                </c:pt>
                <c:pt idx="2">
                  <c:v>3.35</c:v>
                </c:pt>
                <c:pt idx="3">
                  <c:v>3.84</c:v>
                </c:pt>
                <c:pt idx="4">
                  <c:v>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10.130000000000001</c:v>
                </c:pt>
                <c:pt idx="1">
                  <c:v>12.93</c:v>
                </c:pt>
                <c:pt idx="2">
                  <c:v>13.28</c:v>
                </c:pt>
                <c:pt idx="3">
                  <c:v>15.56</c:v>
                </c:pt>
                <c:pt idx="4">
                  <c:v>17.329999999999998</c:v>
                </c:pt>
              </c:numCache>
            </c:numRef>
          </c:val>
        </c:ser>
        <c:dLbls>
          <c:showLegendKey val="0"/>
          <c:showVal val="0"/>
          <c:showCatName val="0"/>
          <c:showSerName val="0"/>
          <c:showPercent val="0"/>
          <c:showBubbleSize val="0"/>
        </c:dLbls>
        <c:gapWidth val="250"/>
        <c:overlap val="100"/>
        <c:axId val="52743552"/>
        <c:axId val="532167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3.53</c:v>
                </c:pt>
                <c:pt idx="1">
                  <c:v>4.08</c:v>
                </c:pt>
                <c:pt idx="2">
                  <c:v>0.31</c:v>
                </c:pt>
                <c:pt idx="3">
                  <c:v>2.66</c:v>
                </c:pt>
                <c:pt idx="4">
                  <c:v>1.27</c:v>
                </c:pt>
              </c:numCache>
            </c:numRef>
          </c:val>
          <c:smooth val="0"/>
        </c:ser>
        <c:dLbls>
          <c:showLegendKey val="0"/>
          <c:showVal val="0"/>
          <c:showCatName val="0"/>
          <c:showSerName val="0"/>
          <c:showPercent val="0"/>
          <c:showBubbleSize val="0"/>
        </c:dLbls>
        <c:marker val="1"/>
        <c:smooth val="0"/>
        <c:axId val="52743552"/>
        <c:axId val="53216768"/>
      </c:lineChart>
      <c:catAx>
        <c:axId val="52743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3216768"/>
        <c:crosses val="autoZero"/>
        <c:auto val="1"/>
        <c:lblAlgn val="ctr"/>
        <c:lblOffset val="100"/>
        <c:tickLblSkip val="1"/>
        <c:tickMarkSkip val="1"/>
        <c:noMultiLvlLbl val="0"/>
      </c:catAx>
      <c:valAx>
        <c:axId val="53216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2743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0.13</c:v>
                </c:pt>
                <c:pt idx="2">
                  <c:v>#N/A</c:v>
                </c:pt>
                <c:pt idx="3">
                  <c:v>0.14000000000000001</c:v>
                </c:pt>
                <c:pt idx="4">
                  <c:v>#N/A</c:v>
                </c:pt>
                <c:pt idx="5">
                  <c:v>0.04</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高梁市畑地かんがい事業特別会計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高梁市地域開発事業特別会計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0.28999999999999998</c:v>
                </c:pt>
                <c:pt idx="2">
                  <c:v>#N/A</c:v>
                </c:pt>
                <c:pt idx="3">
                  <c:v>0.23</c:v>
                </c:pt>
                <c:pt idx="4">
                  <c:v>#N/A</c:v>
                </c:pt>
                <c:pt idx="5">
                  <c:v>0.38</c:v>
                </c:pt>
                <c:pt idx="6">
                  <c:v>#N/A</c:v>
                </c:pt>
                <c:pt idx="7">
                  <c:v>7.0000000000000007E-2</c:v>
                </c:pt>
                <c:pt idx="8">
                  <c:v>#N/A</c:v>
                </c:pt>
                <c:pt idx="9">
                  <c:v>0.17</c:v>
                </c:pt>
              </c:numCache>
            </c:numRef>
          </c:val>
        </c:ser>
        <c:ser>
          <c:idx val="4"/>
          <c:order val="4"/>
          <c:tx>
            <c:strRef>
              <c:f>データシート!$A$31</c:f>
              <c:strCache>
                <c:ptCount val="1"/>
                <c:pt idx="0">
                  <c:v>高梁市介護保険特別会計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0.25</c:v>
                </c:pt>
                <c:pt idx="2">
                  <c:v>#N/A</c:v>
                </c:pt>
                <c:pt idx="3">
                  <c:v>0.12</c:v>
                </c:pt>
                <c:pt idx="4">
                  <c:v>#N/A</c:v>
                </c:pt>
                <c:pt idx="5">
                  <c:v>0.2</c:v>
                </c:pt>
                <c:pt idx="6">
                  <c:v>#N/A</c:v>
                </c:pt>
                <c:pt idx="7">
                  <c:v>0.56000000000000005</c:v>
                </c:pt>
                <c:pt idx="8">
                  <c:v>#N/A</c:v>
                </c:pt>
                <c:pt idx="9">
                  <c:v>0.35</c:v>
                </c:pt>
              </c:numCache>
            </c:numRef>
          </c:val>
        </c:ser>
        <c:ser>
          <c:idx val="5"/>
          <c:order val="5"/>
          <c:tx>
            <c:strRef>
              <c:f>データシート!$A$32</c:f>
              <c:strCache>
                <c:ptCount val="1"/>
                <c:pt idx="0">
                  <c:v>高梁市国民健康保険特別会計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0.92</c:v>
                </c:pt>
                <c:pt idx="2">
                  <c:v>#N/A</c:v>
                </c:pt>
                <c:pt idx="3">
                  <c:v>0.57999999999999996</c:v>
                </c:pt>
                <c:pt idx="4">
                  <c:v>#N/A</c:v>
                </c:pt>
                <c:pt idx="5">
                  <c:v>0.73</c:v>
                </c:pt>
                <c:pt idx="6">
                  <c:v>#N/A</c:v>
                </c:pt>
                <c:pt idx="7">
                  <c:v>0.42</c:v>
                </c:pt>
                <c:pt idx="8">
                  <c:v>#N/A</c:v>
                </c:pt>
                <c:pt idx="9">
                  <c:v>0.38</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3.23</c:v>
                </c:pt>
                <c:pt idx="2">
                  <c:v>#N/A</c:v>
                </c:pt>
                <c:pt idx="3">
                  <c:v>3.62</c:v>
                </c:pt>
                <c:pt idx="4">
                  <c:v>#N/A</c:v>
                </c:pt>
                <c:pt idx="5">
                  <c:v>3.84</c:v>
                </c:pt>
                <c:pt idx="6">
                  <c:v>#N/A</c:v>
                </c:pt>
                <c:pt idx="7">
                  <c:v>4.32</c:v>
                </c:pt>
                <c:pt idx="8">
                  <c:v>#N/A</c:v>
                </c:pt>
                <c:pt idx="9">
                  <c:v>3.88</c:v>
                </c:pt>
              </c:numCache>
            </c:numRef>
          </c:val>
        </c:ser>
        <c:ser>
          <c:idx val="7"/>
          <c:order val="7"/>
          <c:tx>
            <c:strRef>
              <c:f>データシート!$A$34</c:f>
              <c:strCache>
                <c:ptCount val="1"/>
                <c:pt idx="0">
                  <c:v>高梁市水道事業特別会計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4.0599999999999996</c:v>
                </c:pt>
                <c:pt idx="2">
                  <c:v>#N/A</c:v>
                </c:pt>
                <c:pt idx="3">
                  <c:v>4.2</c:v>
                </c:pt>
                <c:pt idx="4">
                  <c:v>#N/A</c:v>
                </c:pt>
                <c:pt idx="5">
                  <c:v>3.61</c:v>
                </c:pt>
                <c:pt idx="6">
                  <c:v>#N/A</c:v>
                </c:pt>
                <c:pt idx="7">
                  <c:v>3.96</c:v>
                </c:pt>
                <c:pt idx="8">
                  <c:v>#N/A</c:v>
                </c:pt>
                <c:pt idx="9">
                  <c:v>4.34</c:v>
                </c:pt>
              </c:numCache>
            </c:numRef>
          </c:val>
        </c:ser>
        <c:ser>
          <c:idx val="8"/>
          <c:order val="8"/>
          <c:tx>
            <c:strRef>
              <c:f>データシート!$A$35</c:f>
              <c:strCache>
                <c:ptCount val="1"/>
                <c:pt idx="0">
                  <c:v>高梁市国民健康保険成羽病院事業会計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13.19</c:v>
                </c:pt>
                <c:pt idx="2">
                  <c:v>#N/A</c:v>
                </c:pt>
                <c:pt idx="3">
                  <c:v>12.83</c:v>
                </c:pt>
                <c:pt idx="4">
                  <c:v>#N/A</c:v>
                </c:pt>
                <c:pt idx="5">
                  <c:v>9.36</c:v>
                </c:pt>
                <c:pt idx="6">
                  <c:v>#N/A</c:v>
                </c:pt>
                <c:pt idx="7">
                  <c:v>9.57</c:v>
                </c:pt>
                <c:pt idx="8">
                  <c:v>#N/A</c:v>
                </c:pt>
                <c:pt idx="9">
                  <c:v>9.64</c:v>
                </c:pt>
              </c:numCache>
            </c:numRef>
          </c:val>
        </c:ser>
        <c:ser>
          <c:idx val="9"/>
          <c:order val="9"/>
          <c:tx>
            <c:strRef>
              <c:f>データシート!$A$36</c:f>
              <c:strCache>
                <c:ptCount val="1"/>
                <c:pt idx="0">
                  <c:v>高梁市住宅新築資金等貸付事業特別会計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0.46</c:v>
                </c:pt>
                <c:pt idx="1">
                  <c:v>#N/A</c:v>
                </c:pt>
                <c:pt idx="2">
                  <c:v>0.48</c:v>
                </c:pt>
                <c:pt idx="3">
                  <c:v>#N/A</c:v>
                </c:pt>
                <c:pt idx="4">
                  <c:v>0.49</c:v>
                </c:pt>
                <c:pt idx="5">
                  <c:v>#N/A</c:v>
                </c:pt>
                <c:pt idx="6">
                  <c:v>0.49</c:v>
                </c:pt>
                <c:pt idx="7">
                  <c:v>#N/A</c:v>
                </c:pt>
                <c:pt idx="8">
                  <c:v>0.49</c:v>
                </c:pt>
                <c:pt idx="9">
                  <c:v>#N/A</c:v>
                </c:pt>
              </c:numCache>
            </c:numRef>
          </c:val>
        </c:ser>
        <c:dLbls>
          <c:showLegendKey val="0"/>
          <c:showVal val="0"/>
          <c:showCatName val="0"/>
          <c:showSerName val="0"/>
          <c:showPercent val="0"/>
          <c:showBubbleSize val="0"/>
        </c:dLbls>
        <c:gapWidth val="150"/>
        <c:overlap val="100"/>
        <c:axId val="53421568"/>
        <c:axId val="53423104"/>
      </c:barChart>
      <c:catAx>
        <c:axId val="53421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3423104"/>
        <c:crosses val="autoZero"/>
        <c:auto val="1"/>
        <c:lblAlgn val="ctr"/>
        <c:lblOffset val="100"/>
        <c:tickLblSkip val="1"/>
        <c:tickMarkSkip val="1"/>
        <c:noMultiLvlLbl val="0"/>
      </c:catAx>
      <c:valAx>
        <c:axId val="53423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3421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3426</c:v>
                </c:pt>
                <c:pt idx="5">
                  <c:v>3434</c:v>
                </c:pt>
                <c:pt idx="8">
                  <c:v>3374</c:v>
                </c:pt>
                <c:pt idx="11">
                  <c:v>3311</c:v>
                </c:pt>
                <c:pt idx="14">
                  <c:v>3407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3</c:v>
                </c:pt>
                <c:pt idx="3">
                  <c:v>4</c:v>
                </c:pt>
                <c:pt idx="6">
                  <c:v>3</c:v>
                </c:pt>
                <c:pt idx="9">
                  <c:v>5</c:v>
                </c:pt>
                <c:pt idx="12">
                  <c:v>4</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46</c:v>
                </c:pt>
                <c:pt idx="3">
                  <c:v>47</c:v>
                </c:pt>
                <c:pt idx="6">
                  <c:v>45</c:v>
                </c:pt>
                <c:pt idx="9">
                  <c:v>48</c:v>
                </c:pt>
                <c:pt idx="12">
                  <c:v>63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262</c:v>
                </c:pt>
                <c:pt idx="3">
                  <c:v>241</c:v>
                </c:pt>
                <c:pt idx="6">
                  <c:v>188</c:v>
                </c:pt>
                <c:pt idx="9">
                  <c:v>84</c:v>
                </c:pt>
                <c:pt idx="12">
                  <c:v>60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941</c:v>
                </c:pt>
                <c:pt idx="3">
                  <c:v>1065</c:v>
                </c:pt>
                <c:pt idx="6">
                  <c:v>1089</c:v>
                </c:pt>
                <c:pt idx="9">
                  <c:v>1090</c:v>
                </c:pt>
                <c:pt idx="12">
                  <c:v>1048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1</c:v>
                </c:pt>
                <c:pt idx="6">
                  <c:v>1</c:v>
                </c:pt>
                <c:pt idx="9">
                  <c:v>1</c:v>
                </c:pt>
                <c:pt idx="12">
                  <c:v>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4094</c:v>
                </c:pt>
                <c:pt idx="3">
                  <c:v>3874</c:v>
                </c:pt>
                <c:pt idx="6">
                  <c:v>3626</c:v>
                </c:pt>
                <c:pt idx="9">
                  <c:v>3531</c:v>
                </c:pt>
                <c:pt idx="12">
                  <c:v>3541</c:v>
                </c:pt>
              </c:numCache>
            </c:numRef>
          </c:val>
        </c:ser>
        <c:dLbls>
          <c:showLegendKey val="0"/>
          <c:showVal val="0"/>
          <c:showCatName val="0"/>
          <c:showSerName val="0"/>
          <c:showPercent val="0"/>
          <c:showBubbleSize val="0"/>
        </c:dLbls>
        <c:gapWidth val="100"/>
        <c:overlap val="100"/>
        <c:axId val="52777728"/>
        <c:axId val="52779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1920</c:v>
                </c:pt>
                <c:pt idx="2">
                  <c:v>#N/A</c:v>
                </c:pt>
                <c:pt idx="3">
                  <c:v>#N/A</c:v>
                </c:pt>
                <c:pt idx="4">
                  <c:v>1798</c:v>
                </c:pt>
                <c:pt idx="5">
                  <c:v>#N/A</c:v>
                </c:pt>
                <c:pt idx="6">
                  <c:v>#N/A</c:v>
                </c:pt>
                <c:pt idx="7">
                  <c:v>1578</c:v>
                </c:pt>
                <c:pt idx="8">
                  <c:v>#N/A</c:v>
                </c:pt>
                <c:pt idx="9">
                  <c:v>#N/A</c:v>
                </c:pt>
                <c:pt idx="10">
                  <c:v>1448</c:v>
                </c:pt>
                <c:pt idx="11">
                  <c:v>#N/A</c:v>
                </c:pt>
                <c:pt idx="12">
                  <c:v>#N/A</c:v>
                </c:pt>
                <c:pt idx="13">
                  <c:v>1310</c:v>
                </c:pt>
                <c:pt idx="14">
                  <c:v>#N/A</c:v>
                </c:pt>
              </c:numCache>
            </c:numRef>
          </c:val>
          <c:smooth val="0"/>
        </c:ser>
        <c:dLbls>
          <c:showLegendKey val="0"/>
          <c:showVal val="0"/>
          <c:showCatName val="0"/>
          <c:showSerName val="0"/>
          <c:showPercent val="0"/>
          <c:showBubbleSize val="0"/>
        </c:dLbls>
        <c:marker val="1"/>
        <c:smooth val="0"/>
        <c:axId val="52777728"/>
        <c:axId val="52779648"/>
      </c:lineChart>
      <c:catAx>
        <c:axId val="52777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2779648"/>
        <c:crosses val="autoZero"/>
        <c:auto val="1"/>
        <c:lblAlgn val="ctr"/>
        <c:lblOffset val="100"/>
        <c:tickLblSkip val="1"/>
        <c:tickMarkSkip val="1"/>
        <c:noMultiLvlLbl val="0"/>
      </c:catAx>
      <c:valAx>
        <c:axId val="52779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2777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29034</c:v>
                </c:pt>
                <c:pt idx="5">
                  <c:v>28283</c:v>
                </c:pt>
                <c:pt idx="8">
                  <c:v>29321</c:v>
                </c:pt>
                <c:pt idx="11">
                  <c:v>28602</c:v>
                </c:pt>
                <c:pt idx="14">
                  <c:v>28776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2588</c:v>
                </c:pt>
                <c:pt idx="5">
                  <c:v>2380</c:v>
                </c:pt>
                <c:pt idx="8">
                  <c:v>2079</c:v>
                </c:pt>
                <c:pt idx="11">
                  <c:v>1889</c:v>
                </c:pt>
                <c:pt idx="14">
                  <c:v>1814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5664</c:v>
                </c:pt>
                <c:pt idx="5">
                  <c:v>6345</c:v>
                </c:pt>
                <c:pt idx="8">
                  <c:v>6996</c:v>
                </c:pt>
                <c:pt idx="11">
                  <c:v>7370</c:v>
                </c:pt>
                <c:pt idx="14">
                  <c:v>8166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11</c:v>
                </c:pt>
                <c:pt idx="3">
                  <c:v>12</c:v>
                </c:pt>
                <c:pt idx="6">
                  <c:v>3</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4997</c:v>
                </c:pt>
                <c:pt idx="3">
                  <c:v>4902</c:v>
                </c:pt>
                <c:pt idx="6">
                  <c:v>4881</c:v>
                </c:pt>
                <c:pt idx="9">
                  <c:v>4701</c:v>
                </c:pt>
                <c:pt idx="12">
                  <c:v>4290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904</c:v>
                </c:pt>
                <c:pt idx="3">
                  <c:v>665</c:v>
                </c:pt>
                <c:pt idx="6">
                  <c:v>486</c:v>
                </c:pt>
                <c:pt idx="9">
                  <c:v>412</c:v>
                </c:pt>
                <c:pt idx="12">
                  <c:v>360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11435</c:v>
                </c:pt>
                <c:pt idx="3">
                  <c:v>12162</c:v>
                </c:pt>
                <c:pt idx="6">
                  <c:v>11504</c:v>
                </c:pt>
                <c:pt idx="9">
                  <c:v>11279</c:v>
                </c:pt>
                <c:pt idx="12">
                  <c:v>10575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202</c:v>
                </c:pt>
                <c:pt idx="3">
                  <c:v>161</c:v>
                </c:pt>
                <c:pt idx="6">
                  <c:v>128</c:v>
                </c:pt>
                <c:pt idx="9">
                  <c:v>97</c:v>
                </c:pt>
                <c:pt idx="12">
                  <c:v>175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31567</c:v>
                </c:pt>
                <c:pt idx="3">
                  <c:v>31165</c:v>
                </c:pt>
                <c:pt idx="6">
                  <c:v>30655</c:v>
                </c:pt>
                <c:pt idx="9">
                  <c:v>30736</c:v>
                </c:pt>
                <c:pt idx="12">
                  <c:v>31644</c:v>
                </c:pt>
              </c:numCache>
            </c:numRef>
          </c:val>
        </c:ser>
        <c:dLbls>
          <c:showLegendKey val="0"/>
          <c:showVal val="0"/>
          <c:showCatName val="0"/>
          <c:showSerName val="0"/>
          <c:showPercent val="0"/>
          <c:showBubbleSize val="0"/>
        </c:dLbls>
        <c:gapWidth val="100"/>
        <c:overlap val="100"/>
        <c:axId val="52994816"/>
        <c:axId val="529967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11829</c:v>
                </c:pt>
                <c:pt idx="2">
                  <c:v>#N/A</c:v>
                </c:pt>
                <c:pt idx="3">
                  <c:v>#N/A</c:v>
                </c:pt>
                <c:pt idx="4">
                  <c:v>12058</c:v>
                </c:pt>
                <c:pt idx="5">
                  <c:v>#N/A</c:v>
                </c:pt>
                <c:pt idx="6">
                  <c:v>#N/A</c:v>
                </c:pt>
                <c:pt idx="7">
                  <c:v>9260</c:v>
                </c:pt>
                <c:pt idx="8">
                  <c:v>#N/A</c:v>
                </c:pt>
                <c:pt idx="9">
                  <c:v>#N/A</c:v>
                </c:pt>
                <c:pt idx="10">
                  <c:v>9365</c:v>
                </c:pt>
                <c:pt idx="11">
                  <c:v>#N/A</c:v>
                </c:pt>
                <c:pt idx="12">
                  <c:v>#N/A</c:v>
                </c:pt>
                <c:pt idx="13">
                  <c:v>8288</c:v>
                </c:pt>
                <c:pt idx="14">
                  <c:v>#N/A</c:v>
                </c:pt>
              </c:numCache>
            </c:numRef>
          </c:val>
          <c:smooth val="0"/>
        </c:ser>
        <c:dLbls>
          <c:showLegendKey val="0"/>
          <c:showVal val="0"/>
          <c:showCatName val="0"/>
          <c:showSerName val="0"/>
          <c:showPercent val="0"/>
          <c:showBubbleSize val="0"/>
        </c:dLbls>
        <c:marker val="1"/>
        <c:smooth val="0"/>
        <c:axId val="52994816"/>
        <c:axId val="52996736"/>
      </c:lineChart>
      <c:catAx>
        <c:axId val="52994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2996736"/>
        <c:crosses val="autoZero"/>
        <c:auto val="1"/>
        <c:lblAlgn val="ctr"/>
        <c:lblOffset val="100"/>
        <c:tickLblSkip val="1"/>
        <c:tickMarkSkip val="1"/>
        <c:noMultiLvlLbl val="0"/>
      </c:catAx>
      <c:valAx>
        <c:axId val="52996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2994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岡山県高梁市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32,948
32,364
546.99
27,149,334
26,444,274
511,199
15,051,438
31,611,550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69.7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平均、岡山県平均、類似団体平均を下回っている。これは、本市が過疎・中山間地域であり社会経済基盤が弱く、市税を中心とした自主財源が乏しい状況によるものである。長引く景気低迷により現状では個人・法人関係税収の大幅な増収は見込めない状況にあり、市税を中心とした自主財源の確保が課題となっている。平成２８年１月に策定した総合戦略においても、雇用環境の創出を基本目標の一つに掲げ、従業者数を５年間で１２６人増を目標値としており、個人市民税や法人市民税の増収を図ることとし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24342</xdr:rowOff>
    </xdr:from>
    <xdr:to>
      <xdr:col>7</xdr:col>
      <xdr:colOff>152400</xdr:colOff>
      <xdr:row>44</xdr:row>
      <xdr:rowOff>44450</xdr:rowOff>
    </xdr:to>
    <xdr:cxnSp macro="">
      <xdr:nvCxnSpPr>
        <xdr:cNvPr id="67" name="直線コネクタ 66"/>
        <xdr:cNvCxnSpPr/>
      </xdr:nvCxnSpPr>
      <xdr:spPr>
        <a:xfrm flipV="1">
          <a:off x="4114800" y="756814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51452</xdr:rowOff>
    </xdr:from>
    <xdr:ext cx="762000" cy="259045"/>
    <xdr:sp macro="" textlink="">
      <xdr:nvSpPr>
        <xdr:cNvPr id="68" name="財政力平均値テキスト"/>
        <xdr:cNvSpPr txBox="1"/>
      </xdr:nvSpPr>
      <xdr:spPr>
        <a:xfrm>
          <a:off x="5041900" y="7080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64558</xdr:rowOff>
    </xdr:to>
    <xdr:cxnSp macro="">
      <xdr:nvCxnSpPr>
        <xdr:cNvPr id="70" name="直線コネクタ 69"/>
        <xdr:cNvCxnSpPr/>
      </xdr:nvCxnSpPr>
      <xdr:spPr>
        <a:xfrm flipV="1">
          <a:off x="3225800" y="75882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2" name="テキスト ボックス 71"/>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64558</xdr:rowOff>
    </xdr:from>
    <xdr:to>
      <xdr:col>4</xdr:col>
      <xdr:colOff>482600</xdr:colOff>
      <xdr:row>44</xdr:row>
      <xdr:rowOff>64558</xdr:rowOff>
    </xdr:to>
    <xdr:cxnSp macro="">
      <xdr:nvCxnSpPr>
        <xdr:cNvPr id="73" name="直線コネクタ 72"/>
        <xdr:cNvCxnSpPr/>
      </xdr:nvCxnSpPr>
      <xdr:spPr>
        <a:xfrm>
          <a:off x="2336800" y="76083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24342</xdr:rowOff>
    </xdr:from>
    <xdr:to>
      <xdr:col>3</xdr:col>
      <xdr:colOff>279400</xdr:colOff>
      <xdr:row>44</xdr:row>
      <xdr:rowOff>64558</xdr:rowOff>
    </xdr:to>
    <xdr:cxnSp macro="">
      <xdr:nvCxnSpPr>
        <xdr:cNvPr id="76" name="直線コネクタ 75"/>
        <xdr:cNvCxnSpPr/>
      </xdr:nvCxnSpPr>
      <xdr:spPr>
        <a:xfrm>
          <a:off x="1447800" y="75681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8" name="テキスト ボックス 77"/>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144992</xdr:rowOff>
    </xdr:from>
    <xdr:to>
      <xdr:col>7</xdr:col>
      <xdr:colOff>203200</xdr:colOff>
      <xdr:row>44</xdr:row>
      <xdr:rowOff>75142</xdr:rowOff>
    </xdr:to>
    <xdr:sp macro="" textlink="">
      <xdr:nvSpPr>
        <xdr:cNvPr id="86" name="円/楕円 85"/>
        <xdr:cNvSpPr/>
      </xdr:nvSpPr>
      <xdr:spPr>
        <a:xfrm>
          <a:off x="49022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117069</xdr:rowOff>
    </xdr:from>
    <xdr:ext cx="762000" cy="259045"/>
    <xdr:sp macro="" textlink="">
      <xdr:nvSpPr>
        <xdr:cNvPr id="87" name="財政力該当値テキスト"/>
        <xdr:cNvSpPr txBox="1"/>
      </xdr:nvSpPr>
      <xdr:spPr>
        <a:xfrm>
          <a:off x="5041900" y="7489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8" name="円/楕円 87"/>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89" name="テキスト ボックス 88"/>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13758</xdr:rowOff>
    </xdr:from>
    <xdr:to>
      <xdr:col>4</xdr:col>
      <xdr:colOff>533400</xdr:colOff>
      <xdr:row>44</xdr:row>
      <xdr:rowOff>115358</xdr:rowOff>
    </xdr:to>
    <xdr:sp macro="" textlink="">
      <xdr:nvSpPr>
        <xdr:cNvPr id="90" name="円/楕円 89"/>
        <xdr:cNvSpPr/>
      </xdr:nvSpPr>
      <xdr:spPr>
        <a:xfrm>
          <a:off x="3175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100135</xdr:rowOff>
    </xdr:from>
    <xdr:ext cx="762000" cy="259045"/>
    <xdr:sp macro="" textlink="">
      <xdr:nvSpPr>
        <xdr:cNvPr id="91" name="テキスト ボックス 90"/>
        <xdr:cNvSpPr txBox="1"/>
      </xdr:nvSpPr>
      <xdr:spPr>
        <a:xfrm>
          <a:off x="2844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13758</xdr:rowOff>
    </xdr:from>
    <xdr:to>
      <xdr:col>3</xdr:col>
      <xdr:colOff>330200</xdr:colOff>
      <xdr:row>44</xdr:row>
      <xdr:rowOff>115358</xdr:rowOff>
    </xdr:to>
    <xdr:sp macro="" textlink="">
      <xdr:nvSpPr>
        <xdr:cNvPr id="92" name="円/楕円 91"/>
        <xdr:cNvSpPr/>
      </xdr:nvSpPr>
      <xdr:spPr>
        <a:xfrm>
          <a:off x="2286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100135</xdr:rowOff>
    </xdr:from>
    <xdr:ext cx="762000" cy="259045"/>
    <xdr:sp macro="" textlink="">
      <xdr:nvSpPr>
        <xdr:cNvPr id="93" name="テキスト ボックス 92"/>
        <xdr:cNvSpPr txBox="1"/>
      </xdr:nvSpPr>
      <xdr:spPr>
        <a:xfrm>
          <a:off x="1955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144992</xdr:rowOff>
    </xdr:from>
    <xdr:to>
      <xdr:col>2</xdr:col>
      <xdr:colOff>127000</xdr:colOff>
      <xdr:row>44</xdr:row>
      <xdr:rowOff>75142</xdr:rowOff>
    </xdr:to>
    <xdr:sp macro="" textlink="">
      <xdr:nvSpPr>
        <xdr:cNvPr id="94" name="円/楕円 93"/>
        <xdr:cNvSpPr/>
      </xdr:nvSpPr>
      <xdr:spPr>
        <a:xfrm>
          <a:off x="1397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59919</xdr:rowOff>
    </xdr:from>
    <xdr:ext cx="762000" cy="259045"/>
    <xdr:sp macro="" textlink="">
      <xdr:nvSpPr>
        <xdr:cNvPr id="95" name="テキスト ボックス 94"/>
        <xdr:cNvSpPr txBox="1"/>
      </xdr:nvSpPr>
      <xdr:spPr>
        <a:xfrm>
          <a:off x="1066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16</a:t>
          </a:r>
          <a:r>
            <a:rPr kumimoji="1" lang="ja-JP" altLang="en-US" sz="1300">
              <a:latin typeface="ＭＳ Ｐゴシック"/>
            </a:rPr>
            <a:t>年度の合併及び交付税の削減により</a:t>
          </a:r>
          <a:r>
            <a:rPr kumimoji="1" lang="en-US" altLang="ja-JP" sz="1300">
              <a:latin typeface="ＭＳ Ｐゴシック"/>
            </a:rPr>
            <a:t>90</a:t>
          </a:r>
          <a:r>
            <a:rPr kumimoji="1" lang="ja-JP" altLang="en-US" sz="1300">
              <a:latin typeface="ＭＳ Ｐゴシック"/>
            </a:rPr>
            <a:t>％を超えていたが、平成</a:t>
          </a:r>
          <a:r>
            <a:rPr kumimoji="1" lang="en-US" altLang="ja-JP" sz="1300">
              <a:latin typeface="ＭＳ Ｐゴシック"/>
            </a:rPr>
            <a:t>21</a:t>
          </a:r>
          <a:r>
            <a:rPr kumimoji="1" lang="ja-JP" altLang="en-US" sz="1300">
              <a:latin typeface="ＭＳ Ｐゴシック"/>
            </a:rPr>
            <a:t>年度決算からは、行財政改革等の効果により、人件費、公債費等が減少に転じた。その結果、全国平均以下となっている。</a:t>
          </a:r>
        </a:p>
        <a:p>
          <a:r>
            <a:rPr kumimoji="1" lang="ja-JP" altLang="en-US" sz="1300">
              <a:latin typeface="ＭＳ Ｐゴシック"/>
            </a:rPr>
            <a:t>しかしながら、近年行っている複数の大型事業が集中している影響から、公債費が増加を続けており、今後数年間は</a:t>
          </a:r>
          <a:r>
            <a:rPr kumimoji="1" lang="en-US" altLang="ja-JP" sz="1300">
              <a:latin typeface="ＭＳ Ｐゴシック"/>
            </a:rPr>
            <a:t>90</a:t>
          </a:r>
          <a:r>
            <a:rPr kumimoji="1" lang="ja-JP" altLang="en-US" sz="1300">
              <a:latin typeface="ＭＳ Ｐゴシック"/>
            </a:rPr>
            <a:t>％以上で推移していくことが見込まれている。今後は定員管理や財政計画に基づく起債発行の抑制により、経常一般歳出の削減に努め、ピークとなる見込みの平成</a:t>
          </a:r>
          <a:r>
            <a:rPr kumimoji="1" lang="en-US" altLang="ja-JP" sz="1300">
              <a:latin typeface="ＭＳ Ｐゴシック"/>
            </a:rPr>
            <a:t>32</a:t>
          </a:r>
          <a:r>
            <a:rPr kumimoji="1" lang="ja-JP" altLang="en-US" sz="1300">
              <a:latin typeface="ＭＳ Ｐゴシック"/>
            </a:rPr>
            <a:t>年度以降は</a:t>
          </a:r>
          <a:r>
            <a:rPr kumimoji="1" lang="en-US" altLang="ja-JP" sz="1300">
              <a:latin typeface="ＭＳ Ｐゴシック"/>
            </a:rPr>
            <a:t>80</a:t>
          </a:r>
          <a:r>
            <a:rPr kumimoji="1" lang="ja-JP" altLang="en-US" sz="1300">
              <a:latin typeface="ＭＳ Ｐゴシック"/>
            </a:rPr>
            <a:t>％台となるよう、計画的な財政運営を行う。</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59055</xdr:rowOff>
    </xdr:from>
    <xdr:to>
      <xdr:col>7</xdr:col>
      <xdr:colOff>152400</xdr:colOff>
      <xdr:row>61</xdr:row>
      <xdr:rowOff>131445</xdr:rowOff>
    </xdr:to>
    <xdr:cxnSp macro="">
      <xdr:nvCxnSpPr>
        <xdr:cNvPr id="126" name="直線コネクタ 125"/>
        <xdr:cNvCxnSpPr/>
      </xdr:nvCxnSpPr>
      <xdr:spPr>
        <a:xfrm>
          <a:off x="4114800" y="10517505"/>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155274</xdr:rowOff>
    </xdr:from>
    <xdr:ext cx="762000" cy="259045"/>
    <xdr:sp macro="" textlink="">
      <xdr:nvSpPr>
        <xdr:cNvPr id="127" name="財政構造の弾力性平均値テキスト"/>
        <xdr:cNvSpPr txBox="1"/>
      </xdr:nvSpPr>
      <xdr:spPr>
        <a:xfrm>
          <a:off x="5041900" y="1061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59055</xdr:rowOff>
    </xdr:from>
    <xdr:to>
      <xdr:col>6</xdr:col>
      <xdr:colOff>0</xdr:colOff>
      <xdr:row>61</xdr:row>
      <xdr:rowOff>101282</xdr:rowOff>
    </xdr:to>
    <xdr:cxnSp macro="">
      <xdr:nvCxnSpPr>
        <xdr:cNvPr id="129" name="直線コネクタ 128"/>
        <xdr:cNvCxnSpPr/>
      </xdr:nvCxnSpPr>
      <xdr:spPr>
        <a:xfrm flipV="1">
          <a:off x="3225800" y="10517505"/>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43832</xdr:rowOff>
    </xdr:from>
    <xdr:ext cx="736600" cy="259045"/>
    <xdr:sp macro="" textlink="">
      <xdr:nvSpPr>
        <xdr:cNvPr id="131" name="テキスト ボックス 130"/>
        <xdr:cNvSpPr txBox="1"/>
      </xdr:nvSpPr>
      <xdr:spPr>
        <a:xfrm>
          <a:off x="3733800" y="1067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101282</xdr:rowOff>
    </xdr:from>
    <xdr:to>
      <xdr:col>4</xdr:col>
      <xdr:colOff>482600</xdr:colOff>
      <xdr:row>62</xdr:row>
      <xdr:rowOff>26353</xdr:rowOff>
    </xdr:to>
    <xdr:cxnSp macro="">
      <xdr:nvCxnSpPr>
        <xdr:cNvPr id="132" name="直線コネクタ 131"/>
        <xdr:cNvCxnSpPr/>
      </xdr:nvCxnSpPr>
      <xdr:spPr>
        <a:xfrm flipV="1">
          <a:off x="2336800" y="10559732"/>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80027</xdr:rowOff>
    </xdr:from>
    <xdr:ext cx="762000" cy="259045"/>
    <xdr:sp macro="" textlink="">
      <xdr:nvSpPr>
        <xdr:cNvPr id="134" name="テキスト ボックス 133"/>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71120</xdr:rowOff>
    </xdr:from>
    <xdr:to>
      <xdr:col>3</xdr:col>
      <xdr:colOff>279400</xdr:colOff>
      <xdr:row>62</xdr:row>
      <xdr:rowOff>26353</xdr:rowOff>
    </xdr:to>
    <xdr:cxnSp macro="">
      <xdr:nvCxnSpPr>
        <xdr:cNvPr id="135" name="直線コネクタ 134"/>
        <xdr:cNvCxnSpPr/>
      </xdr:nvCxnSpPr>
      <xdr:spPr>
        <a:xfrm>
          <a:off x="1447800" y="10529570"/>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7" name="テキスト ボックス 136"/>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50482</xdr:rowOff>
    </xdr:from>
    <xdr:to>
      <xdr:col>2</xdr:col>
      <xdr:colOff>127000</xdr:colOff>
      <xdr:row>61</xdr:row>
      <xdr:rowOff>152082</xdr:rowOff>
    </xdr:to>
    <xdr:sp macro="" textlink="">
      <xdr:nvSpPr>
        <xdr:cNvPr id="138" name="フローチャート : 判断 137"/>
        <xdr:cNvSpPr/>
      </xdr:nvSpPr>
      <xdr:spPr>
        <a:xfrm>
          <a:off x="1397000" y="1050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136859</xdr:rowOff>
    </xdr:from>
    <xdr:ext cx="762000" cy="259045"/>
    <xdr:sp macro="" textlink="">
      <xdr:nvSpPr>
        <xdr:cNvPr id="139" name="テキスト ボックス 138"/>
        <xdr:cNvSpPr txBox="1"/>
      </xdr:nvSpPr>
      <xdr:spPr>
        <a:xfrm>
          <a:off x="1066800" y="10595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80645</xdr:rowOff>
    </xdr:from>
    <xdr:to>
      <xdr:col>7</xdr:col>
      <xdr:colOff>203200</xdr:colOff>
      <xdr:row>62</xdr:row>
      <xdr:rowOff>10795</xdr:rowOff>
    </xdr:to>
    <xdr:sp macro="" textlink="">
      <xdr:nvSpPr>
        <xdr:cNvPr id="145" name="円/楕円 144"/>
        <xdr:cNvSpPr/>
      </xdr:nvSpPr>
      <xdr:spPr>
        <a:xfrm>
          <a:off x="49022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97172</xdr:rowOff>
    </xdr:from>
    <xdr:ext cx="762000" cy="259045"/>
    <xdr:sp macro="" textlink="">
      <xdr:nvSpPr>
        <xdr:cNvPr id="146" name="財政構造の弾力性該当値テキスト"/>
        <xdr:cNvSpPr txBox="1"/>
      </xdr:nvSpPr>
      <xdr:spPr>
        <a:xfrm>
          <a:off x="5041900" y="10384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8255</xdr:rowOff>
    </xdr:from>
    <xdr:to>
      <xdr:col>6</xdr:col>
      <xdr:colOff>50800</xdr:colOff>
      <xdr:row>61</xdr:row>
      <xdr:rowOff>109855</xdr:rowOff>
    </xdr:to>
    <xdr:sp macro="" textlink="">
      <xdr:nvSpPr>
        <xdr:cNvPr id="147" name="円/楕円 146"/>
        <xdr:cNvSpPr/>
      </xdr:nvSpPr>
      <xdr:spPr>
        <a:xfrm>
          <a:off x="40640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120032</xdr:rowOff>
    </xdr:from>
    <xdr:ext cx="736600" cy="259045"/>
    <xdr:sp macro="" textlink="">
      <xdr:nvSpPr>
        <xdr:cNvPr id="148" name="テキスト ボックス 147"/>
        <xdr:cNvSpPr txBox="1"/>
      </xdr:nvSpPr>
      <xdr:spPr>
        <a:xfrm>
          <a:off x="3733800" y="1023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50482</xdr:rowOff>
    </xdr:from>
    <xdr:to>
      <xdr:col>4</xdr:col>
      <xdr:colOff>533400</xdr:colOff>
      <xdr:row>61</xdr:row>
      <xdr:rowOff>152082</xdr:rowOff>
    </xdr:to>
    <xdr:sp macro="" textlink="">
      <xdr:nvSpPr>
        <xdr:cNvPr id="149" name="円/楕円 148"/>
        <xdr:cNvSpPr/>
      </xdr:nvSpPr>
      <xdr:spPr>
        <a:xfrm>
          <a:off x="3175000" y="1050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162259</xdr:rowOff>
    </xdr:from>
    <xdr:ext cx="762000" cy="259045"/>
    <xdr:sp macro="" textlink="">
      <xdr:nvSpPr>
        <xdr:cNvPr id="150" name="テキスト ボックス 149"/>
        <xdr:cNvSpPr txBox="1"/>
      </xdr:nvSpPr>
      <xdr:spPr>
        <a:xfrm>
          <a:off x="2844800" y="1027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147003</xdr:rowOff>
    </xdr:from>
    <xdr:to>
      <xdr:col>3</xdr:col>
      <xdr:colOff>330200</xdr:colOff>
      <xdr:row>62</xdr:row>
      <xdr:rowOff>77153</xdr:rowOff>
    </xdr:to>
    <xdr:sp macro="" textlink="">
      <xdr:nvSpPr>
        <xdr:cNvPr id="151" name="円/楕円 150"/>
        <xdr:cNvSpPr/>
      </xdr:nvSpPr>
      <xdr:spPr>
        <a:xfrm>
          <a:off x="22860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61930</xdr:rowOff>
    </xdr:from>
    <xdr:ext cx="762000" cy="259045"/>
    <xdr:sp macro="" textlink="">
      <xdr:nvSpPr>
        <xdr:cNvPr id="152" name="テキスト ボックス 151"/>
        <xdr:cNvSpPr txBox="1"/>
      </xdr:nvSpPr>
      <xdr:spPr>
        <a:xfrm>
          <a:off x="1955800" y="10691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20320</xdr:rowOff>
    </xdr:from>
    <xdr:to>
      <xdr:col>2</xdr:col>
      <xdr:colOff>127000</xdr:colOff>
      <xdr:row>61</xdr:row>
      <xdr:rowOff>121920</xdr:rowOff>
    </xdr:to>
    <xdr:sp macro="" textlink="">
      <xdr:nvSpPr>
        <xdr:cNvPr id="153" name="円/楕円 152"/>
        <xdr:cNvSpPr/>
      </xdr:nvSpPr>
      <xdr:spPr>
        <a:xfrm>
          <a:off x="1397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132097</xdr:rowOff>
    </xdr:from>
    <xdr:ext cx="762000" cy="259045"/>
    <xdr:sp macro="" textlink="">
      <xdr:nvSpPr>
        <xdr:cNvPr id="154" name="テキスト ボックス 153"/>
        <xdr:cNvSpPr txBox="1"/>
      </xdr:nvSpPr>
      <xdr:spPr>
        <a:xfrm>
          <a:off x="1066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[205,560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120,456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a:t>
          </a:r>
          <a:r>
            <a:rPr kumimoji="1" lang="en-US" altLang="ja-JP" sz="1300">
              <a:latin typeface="ＭＳ Ｐゴシック"/>
            </a:rPr>
            <a:t>1</a:t>
          </a:r>
          <a:r>
            <a:rPr kumimoji="1" lang="ja-JP" altLang="en-US" sz="1300">
              <a:latin typeface="ＭＳ Ｐゴシック"/>
            </a:rPr>
            <a:t>人当たり人件費・物件費は平成</a:t>
          </a:r>
          <a:r>
            <a:rPr kumimoji="1" lang="en-US" altLang="ja-JP" sz="1300">
              <a:latin typeface="ＭＳ Ｐゴシック"/>
            </a:rPr>
            <a:t>26</a:t>
          </a:r>
          <a:r>
            <a:rPr kumimoji="1" lang="ja-JP" altLang="en-US" sz="1300">
              <a:latin typeface="ＭＳ Ｐゴシック"/>
            </a:rPr>
            <a:t>年度末で</a:t>
          </a:r>
          <a:r>
            <a:rPr kumimoji="1" lang="en-US" altLang="ja-JP" sz="1300">
              <a:latin typeface="ＭＳ Ｐゴシック"/>
            </a:rPr>
            <a:t>206</a:t>
          </a:r>
          <a:r>
            <a:rPr kumimoji="1" lang="ja-JP" altLang="en-US" sz="1300">
              <a:latin typeface="ＭＳ Ｐゴシック"/>
            </a:rPr>
            <a:t>千円となっており、全国平均、岡山県平均を大幅に上回っている。</a:t>
          </a:r>
        </a:p>
        <a:p>
          <a:r>
            <a:rPr kumimoji="1" lang="ja-JP" altLang="en-US" sz="1300">
              <a:latin typeface="ＭＳ Ｐゴシック"/>
            </a:rPr>
            <a:t>主な要因は職員数、物件費の高さにあるが、過疎・中山間地域に位置し、広大な面積を擁する本市にとっては類似団体内における単純な比較が難しい状況ではある。とはいうものの、直営で行っている施設運営など民間でも実施可能な部分についてはアウトソーシングを進めるなど、コストの低減を図っていく方針であ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129822</xdr:rowOff>
    </xdr:from>
    <xdr:to>
      <xdr:col>7</xdr:col>
      <xdr:colOff>152400</xdr:colOff>
      <xdr:row>82</xdr:row>
      <xdr:rowOff>166294</xdr:rowOff>
    </xdr:to>
    <xdr:cxnSp macro="">
      <xdr:nvCxnSpPr>
        <xdr:cNvPr id="189" name="直線コネクタ 188"/>
        <xdr:cNvCxnSpPr/>
      </xdr:nvCxnSpPr>
      <xdr:spPr>
        <a:xfrm>
          <a:off x="4114800" y="14188722"/>
          <a:ext cx="838200" cy="36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86611</xdr:rowOff>
    </xdr:from>
    <xdr:ext cx="762000" cy="259045"/>
    <xdr:sp macro="" textlink="">
      <xdr:nvSpPr>
        <xdr:cNvPr id="190" name="人件費・物件費等の状況平均値テキスト"/>
        <xdr:cNvSpPr txBox="1"/>
      </xdr:nvSpPr>
      <xdr:spPr>
        <a:xfrm>
          <a:off x="5041900" y="13802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129822</xdr:rowOff>
    </xdr:from>
    <xdr:to>
      <xdr:col>6</xdr:col>
      <xdr:colOff>0</xdr:colOff>
      <xdr:row>82</xdr:row>
      <xdr:rowOff>133260</xdr:rowOff>
    </xdr:to>
    <xdr:cxnSp macro="">
      <xdr:nvCxnSpPr>
        <xdr:cNvPr id="192" name="直線コネクタ 191"/>
        <xdr:cNvCxnSpPr/>
      </xdr:nvCxnSpPr>
      <xdr:spPr>
        <a:xfrm flipV="1">
          <a:off x="3225800" y="14188722"/>
          <a:ext cx="889000" cy="3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168026</xdr:rowOff>
    </xdr:from>
    <xdr:ext cx="736600" cy="259045"/>
    <xdr:sp macro="" textlink="">
      <xdr:nvSpPr>
        <xdr:cNvPr id="194" name="テキスト ボックス 193"/>
        <xdr:cNvSpPr txBox="1"/>
      </xdr:nvSpPr>
      <xdr:spPr>
        <a:xfrm>
          <a:off x="3733800" y="13712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133260</xdr:rowOff>
    </xdr:from>
    <xdr:to>
      <xdr:col>4</xdr:col>
      <xdr:colOff>482600</xdr:colOff>
      <xdr:row>82</xdr:row>
      <xdr:rowOff>152161</xdr:rowOff>
    </xdr:to>
    <xdr:cxnSp macro="">
      <xdr:nvCxnSpPr>
        <xdr:cNvPr id="195" name="直線コネクタ 194"/>
        <xdr:cNvCxnSpPr/>
      </xdr:nvCxnSpPr>
      <xdr:spPr>
        <a:xfrm flipV="1">
          <a:off x="2336800" y="14192160"/>
          <a:ext cx="889000" cy="18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147166</xdr:rowOff>
    </xdr:from>
    <xdr:ext cx="762000" cy="259045"/>
    <xdr:sp macro="" textlink="">
      <xdr:nvSpPr>
        <xdr:cNvPr id="197" name="テキスト ボックス 196"/>
        <xdr:cNvSpPr txBox="1"/>
      </xdr:nvSpPr>
      <xdr:spPr>
        <a:xfrm>
          <a:off x="2844800" y="1369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122839</xdr:rowOff>
    </xdr:from>
    <xdr:to>
      <xdr:col>3</xdr:col>
      <xdr:colOff>279400</xdr:colOff>
      <xdr:row>82</xdr:row>
      <xdr:rowOff>152161</xdr:rowOff>
    </xdr:to>
    <xdr:cxnSp macro="">
      <xdr:nvCxnSpPr>
        <xdr:cNvPr id="198" name="直線コネクタ 197"/>
        <xdr:cNvCxnSpPr/>
      </xdr:nvCxnSpPr>
      <xdr:spPr>
        <a:xfrm>
          <a:off x="1447800" y="14181739"/>
          <a:ext cx="889000" cy="29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159307</xdr:rowOff>
    </xdr:from>
    <xdr:ext cx="762000" cy="259045"/>
    <xdr:sp macro="" textlink="">
      <xdr:nvSpPr>
        <xdr:cNvPr id="200" name="テキスト ボックス 199"/>
        <xdr:cNvSpPr txBox="1"/>
      </xdr:nvSpPr>
      <xdr:spPr>
        <a:xfrm>
          <a:off x="1955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43439</xdr:rowOff>
    </xdr:from>
    <xdr:to>
      <xdr:col>2</xdr:col>
      <xdr:colOff>127000</xdr:colOff>
      <xdr:row>81</xdr:row>
      <xdr:rowOff>145039</xdr:rowOff>
    </xdr:to>
    <xdr:sp macro="" textlink="">
      <xdr:nvSpPr>
        <xdr:cNvPr id="201" name="フローチャート : 判断 200"/>
        <xdr:cNvSpPr/>
      </xdr:nvSpPr>
      <xdr:spPr>
        <a:xfrm>
          <a:off x="1397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155216</xdr:rowOff>
    </xdr:from>
    <xdr:ext cx="762000" cy="259045"/>
    <xdr:sp macro="" textlink="">
      <xdr:nvSpPr>
        <xdr:cNvPr id="202" name="テキスト ボックス 201"/>
        <xdr:cNvSpPr txBox="1"/>
      </xdr:nvSpPr>
      <xdr:spPr>
        <a:xfrm>
          <a:off x="1066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115494</xdr:rowOff>
    </xdr:from>
    <xdr:to>
      <xdr:col>7</xdr:col>
      <xdr:colOff>203200</xdr:colOff>
      <xdr:row>83</xdr:row>
      <xdr:rowOff>45644</xdr:rowOff>
    </xdr:to>
    <xdr:sp macro="" textlink="">
      <xdr:nvSpPr>
        <xdr:cNvPr id="208" name="円/楕円 207"/>
        <xdr:cNvSpPr/>
      </xdr:nvSpPr>
      <xdr:spPr>
        <a:xfrm>
          <a:off x="4902200" y="1417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87571</xdr:rowOff>
    </xdr:from>
    <xdr:ext cx="762000" cy="259045"/>
    <xdr:sp macro="" textlink="">
      <xdr:nvSpPr>
        <xdr:cNvPr id="209" name="人件費・物件費等の状況該当値テキスト"/>
        <xdr:cNvSpPr txBox="1"/>
      </xdr:nvSpPr>
      <xdr:spPr>
        <a:xfrm>
          <a:off x="5041900" y="14146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205,560</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79022</xdr:rowOff>
    </xdr:from>
    <xdr:to>
      <xdr:col>6</xdr:col>
      <xdr:colOff>50800</xdr:colOff>
      <xdr:row>83</xdr:row>
      <xdr:rowOff>9172</xdr:rowOff>
    </xdr:to>
    <xdr:sp macro="" textlink="">
      <xdr:nvSpPr>
        <xdr:cNvPr id="210" name="円/楕円 209"/>
        <xdr:cNvSpPr/>
      </xdr:nvSpPr>
      <xdr:spPr>
        <a:xfrm>
          <a:off x="4064000" y="1413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165399</xdr:rowOff>
    </xdr:from>
    <xdr:ext cx="736600" cy="259045"/>
    <xdr:sp macro="" textlink="">
      <xdr:nvSpPr>
        <xdr:cNvPr id="211" name="テキスト ボックス 210"/>
        <xdr:cNvSpPr txBox="1"/>
      </xdr:nvSpPr>
      <xdr:spPr>
        <a:xfrm>
          <a:off x="3733800" y="14224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196,491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82460</xdr:rowOff>
    </xdr:from>
    <xdr:to>
      <xdr:col>4</xdr:col>
      <xdr:colOff>533400</xdr:colOff>
      <xdr:row>83</xdr:row>
      <xdr:rowOff>12610</xdr:rowOff>
    </xdr:to>
    <xdr:sp macro="" textlink="">
      <xdr:nvSpPr>
        <xdr:cNvPr id="212" name="円/楕円 211"/>
        <xdr:cNvSpPr/>
      </xdr:nvSpPr>
      <xdr:spPr>
        <a:xfrm>
          <a:off x="3175000" y="1414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168837</xdr:rowOff>
    </xdr:from>
    <xdr:ext cx="762000" cy="259045"/>
    <xdr:sp macro="" textlink="">
      <xdr:nvSpPr>
        <xdr:cNvPr id="213" name="テキスト ボックス 212"/>
        <xdr:cNvSpPr txBox="1"/>
      </xdr:nvSpPr>
      <xdr:spPr>
        <a:xfrm>
          <a:off x="2844800" y="1422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197,346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101361</xdr:rowOff>
    </xdr:from>
    <xdr:to>
      <xdr:col>3</xdr:col>
      <xdr:colOff>330200</xdr:colOff>
      <xdr:row>83</xdr:row>
      <xdr:rowOff>31511</xdr:rowOff>
    </xdr:to>
    <xdr:sp macro="" textlink="">
      <xdr:nvSpPr>
        <xdr:cNvPr id="214" name="円/楕円 213"/>
        <xdr:cNvSpPr/>
      </xdr:nvSpPr>
      <xdr:spPr>
        <a:xfrm>
          <a:off x="2286000" y="1416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16288</xdr:rowOff>
    </xdr:from>
    <xdr:ext cx="762000" cy="259045"/>
    <xdr:sp macro="" textlink="">
      <xdr:nvSpPr>
        <xdr:cNvPr id="215" name="テキスト ボックス 214"/>
        <xdr:cNvSpPr txBox="1"/>
      </xdr:nvSpPr>
      <xdr:spPr>
        <a:xfrm>
          <a:off x="1955800" y="1424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202,046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72039</xdr:rowOff>
    </xdr:from>
    <xdr:to>
      <xdr:col>2</xdr:col>
      <xdr:colOff>127000</xdr:colOff>
      <xdr:row>83</xdr:row>
      <xdr:rowOff>2189</xdr:rowOff>
    </xdr:to>
    <xdr:sp macro="" textlink="">
      <xdr:nvSpPr>
        <xdr:cNvPr id="216" name="円/楕円 215"/>
        <xdr:cNvSpPr/>
      </xdr:nvSpPr>
      <xdr:spPr>
        <a:xfrm>
          <a:off x="1397000" y="14130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158416</xdr:rowOff>
    </xdr:from>
    <xdr:ext cx="762000" cy="259045"/>
    <xdr:sp macro="" textlink="">
      <xdr:nvSpPr>
        <xdr:cNvPr id="217" name="テキスト ボックス 216"/>
        <xdr:cNvSpPr txBox="1"/>
      </xdr:nvSpPr>
      <xdr:spPr>
        <a:xfrm>
          <a:off x="1066800" y="14217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194,755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本市は類似団体平均と同水準であるが、今後とも諸手当の見直しなどにより、一層の給与の適正化に努める。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88</xdr:row>
      <xdr:rowOff>103414</xdr:rowOff>
    </xdr:to>
    <xdr:cxnSp macro="">
      <xdr:nvCxnSpPr>
        <xdr:cNvPr id="248" name="直線コネクタ 247"/>
        <xdr:cNvCxnSpPr/>
      </xdr:nvCxnSpPr>
      <xdr:spPr>
        <a:xfrm flipV="1">
          <a:off x="17018000" y="13915571"/>
          <a:ext cx="0" cy="127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75491</xdr:rowOff>
    </xdr:from>
    <xdr:ext cx="762000" cy="259045"/>
    <xdr:sp macro="" textlink="">
      <xdr:nvSpPr>
        <xdr:cNvPr id="249" name="給与水準   （国との比較）最小値テキスト"/>
        <xdr:cNvSpPr txBox="1"/>
      </xdr:nvSpPr>
      <xdr:spPr>
        <a:xfrm>
          <a:off x="17106900" y="151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103414</xdr:rowOff>
    </xdr:from>
    <xdr:to>
      <xdr:col>24</xdr:col>
      <xdr:colOff>647700</xdr:colOff>
      <xdr:row>88</xdr:row>
      <xdr:rowOff>103414</xdr:rowOff>
    </xdr:to>
    <xdr:cxnSp macro="">
      <xdr:nvCxnSpPr>
        <xdr:cNvPr id="250" name="直線コネクタ 249"/>
        <xdr:cNvCxnSpPr/>
      </xdr:nvCxnSpPr>
      <xdr:spPr>
        <a:xfrm>
          <a:off x="16929100" y="15191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1"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2" name="直線コネクタ 251"/>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168729</xdr:rowOff>
    </xdr:from>
    <xdr:to>
      <xdr:col>24</xdr:col>
      <xdr:colOff>558800</xdr:colOff>
      <xdr:row>85</xdr:row>
      <xdr:rowOff>89202</xdr:rowOff>
    </xdr:to>
    <xdr:cxnSp macro="">
      <xdr:nvCxnSpPr>
        <xdr:cNvPr id="253" name="直線コネクタ 252"/>
        <xdr:cNvCxnSpPr/>
      </xdr:nvCxnSpPr>
      <xdr:spPr>
        <a:xfrm>
          <a:off x="16179800" y="14570529"/>
          <a:ext cx="838200" cy="91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99984</xdr:rowOff>
    </xdr:from>
    <xdr:ext cx="762000" cy="259045"/>
    <xdr:sp macro="" textlink="">
      <xdr:nvSpPr>
        <xdr:cNvPr id="254" name="給与水準   （国との比較）平均値テキスト"/>
        <xdr:cNvSpPr txBox="1"/>
      </xdr:nvSpPr>
      <xdr:spPr>
        <a:xfrm>
          <a:off x="17106900" y="14330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5" name="フローチャート : 判断 254"/>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168729</xdr:rowOff>
    </xdr:from>
    <xdr:to>
      <xdr:col>23</xdr:col>
      <xdr:colOff>406400</xdr:colOff>
      <xdr:row>89</xdr:row>
      <xdr:rowOff>127302</xdr:rowOff>
    </xdr:to>
    <xdr:cxnSp macro="">
      <xdr:nvCxnSpPr>
        <xdr:cNvPr id="256" name="直線コネクタ 255"/>
        <xdr:cNvCxnSpPr/>
      </xdr:nvCxnSpPr>
      <xdr:spPr>
        <a:xfrm flipV="1">
          <a:off x="15290800" y="14570529"/>
          <a:ext cx="889000" cy="81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57" name="フローチャート : 判断 256"/>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23784</xdr:rowOff>
    </xdr:from>
    <xdr:ext cx="736600" cy="259045"/>
    <xdr:sp macro="" textlink="">
      <xdr:nvSpPr>
        <xdr:cNvPr id="258" name="テキスト ボックス 257"/>
        <xdr:cNvSpPr txBox="1"/>
      </xdr:nvSpPr>
      <xdr:spPr>
        <a:xfrm>
          <a:off x="15798800" y="1425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127302</xdr:rowOff>
    </xdr:from>
    <xdr:to>
      <xdr:col>22</xdr:col>
      <xdr:colOff>203200</xdr:colOff>
      <xdr:row>90</xdr:row>
      <xdr:rowOff>1814</xdr:rowOff>
    </xdr:to>
    <xdr:cxnSp macro="">
      <xdr:nvCxnSpPr>
        <xdr:cNvPr id="259" name="直線コネクタ 258"/>
        <xdr:cNvCxnSpPr/>
      </xdr:nvCxnSpPr>
      <xdr:spPr>
        <a:xfrm flipV="1">
          <a:off x="14401800" y="15386352"/>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0" name="フローチャート : 判断 259"/>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61" name="テキスト ボックス 260"/>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65314</xdr:rowOff>
    </xdr:from>
    <xdr:to>
      <xdr:col>21</xdr:col>
      <xdr:colOff>0</xdr:colOff>
      <xdr:row>90</xdr:row>
      <xdr:rowOff>1814</xdr:rowOff>
    </xdr:to>
    <xdr:cxnSp macro="">
      <xdr:nvCxnSpPr>
        <xdr:cNvPr id="262" name="直線コネクタ 261"/>
        <xdr:cNvCxnSpPr/>
      </xdr:nvCxnSpPr>
      <xdr:spPr>
        <a:xfrm>
          <a:off x="13512800" y="14467114"/>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133955</xdr:rowOff>
    </xdr:from>
    <xdr:to>
      <xdr:col>21</xdr:col>
      <xdr:colOff>50800</xdr:colOff>
      <xdr:row>90</xdr:row>
      <xdr:rowOff>64105</xdr:rowOff>
    </xdr:to>
    <xdr:sp macro="" textlink="">
      <xdr:nvSpPr>
        <xdr:cNvPr id="263" name="フローチャート : 判断 262"/>
        <xdr:cNvSpPr/>
      </xdr:nvSpPr>
      <xdr:spPr>
        <a:xfrm>
          <a:off x="14351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48882</xdr:rowOff>
    </xdr:from>
    <xdr:ext cx="762000" cy="259045"/>
    <xdr:sp macro="" textlink="">
      <xdr:nvSpPr>
        <xdr:cNvPr id="264" name="テキスト ボックス 263"/>
        <xdr:cNvSpPr txBox="1"/>
      </xdr:nvSpPr>
      <xdr:spPr>
        <a:xfrm>
          <a:off x="14020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5" name="フローチャート : 判断 264"/>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103311</xdr:rowOff>
    </xdr:from>
    <xdr:ext cx="762000" cy="259045"/>
    <xdr:sp macro="" textlink="">
      <xdr:nvSpPr>
        <xdr:cNvPr id="266" name="テキスト ボックス 265"/>
        <xdr:cNvSpPr txBox="1"/>
      </xdr:nvSpPr>
      <xdr:spPr>
        <a:xfrm>
          <a:off x="13131800" y="1416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38402</xdr:rowOff>
    </xdr:from>
    <xdr:to>
      <xdr:col>24</xdr:col>
      <xdr:colOff>609600</xdr:colOff>
      <xdr:row>85</xdr:row>
      <xdr:rowOff>140002</xdr:rowOff>
    </xdr:to>
    <xdr:sp macro="" textlink="">
      <xdr:nvSpPr>
        <xdr:cNvPr id="272" name="円/楕円 271"/>
        <xdr:cNvSpPr/>
      </xdr:nvSpPr>
      <xdr:spPr>
        <a:xfrm>
          <a:off x="16967200" y="1461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10479</xdr:rowOff>
    </xdr:from>
    <xdr:ext cx="762000" cy="259045"/>
    <xdr:sp macro="" textlink="">
      <xdr:nvSpPr>
        <xdr:cNvPr id="273" name="給与水準   （国との比較）該当値テキスト"/>
        <xdr:cNvSpPr txBox="1"/>
      </xdr:nvSpPr>
      <xdr:spPr>
        <a:xfrm>
          <a:off x="17106900" y="1458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117929</xdr:rowOff>
    </xdr:from>
    <xdr:to>
      <xdr:col>23</xdr:col>
      <xdr:colOff>457200</xdr:colOff>
      <xdr:row>85</xdr:row>
      <xdr:rowOff>48079</xdr:rowOff>
    </xdr:to>
    <xdr:sp macro="" textlink="">
      <xdr:nvSpPr>
        <xdr:cNvPr id="274" name="円/楕円 273"/>
        <xdr:cNvSpPr/>
      </xdr:nvSpPr>
      <xdr:spPr>
        <a:xfrm>
          <a:off x="16129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32856</xdr:rowOff>
    </xdr:from>
    <xdr:ext cx="736600" cy="259045"/>
    <xdr:sp macro="" textlink="">
      <xdr:nvSpPr>
        <xdr:cNvPr id="275" name="テキスト ボックス 274"/>
        <xdr:cNvSpPr txBox="1"/>
      </xdr:nvSpPr>
      <xdr:spPr>
        <a:xfrm>
          <a:off x="15798800" y="14606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76502</xdr:rowOff>
    </xdr:from>
    <xdr:to>
      <xdr:col>22</xdr:col>
      <xdr:colOff>254000</xdr:colOff>
      <xdr:row>90</xdr:row>
      <xdr:rowOff>6652</xdr:rowOff>
    </xdr:to>
    <xdr:sp macro="" textlink="">
      <xdr:nvSpPr>
        <xdr:cNvPr id="276" name="円/楕円 275"/>
        <xdr:cNvSpPr/>
      </xdr:nvSpPr>
      <xdr:spPr>
        <a:xfrm>
          <a:off x="15240000" y="15335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16829</xdr:rowOff>
    </xdr:from>
    <xdr:ext cx="762000" cy="259045"/>
    <xdr:sp macro="" textlink="">
      <xdr:nvSpPr>
        <xdr:cNvPr id="277" name="テキスト ボックス 276"/>
        <xdr:cNvSpPr txBox="1"/>
      </xdr:nvSpPr>
      <xdr:spPr>
        <a:xfrm>
          <a:off x="14909800" y="15104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122464</xdr:rowOff>
    </xdr:from>
    <xdr:to>
      <xdr:col>21</xdr:col>
      <xdr:colOff>50800</xdr:colOff>
      <xdr:row>90</xdr:row>
      <xdr:rowOff>52614</xdr:rowOff>
    </xdr:to>
    <xdr:sp macro="" textlink="">
      <xdr:nvSpPr>
        <xdr:cNvPr id="278" name="円/楕円 277"/>
        <xdr:cNvSpPr/>
      </xdr:nvSpPr>
      <xdr:spPr>
        <a:xfrm>
          <a:off x="14351000" y="1538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62791</xdr:rowOff>
    </xdr:from>
    <xdr:ext cx="762000" cy="259045"/>
    <xdr:sp macro="" textlink="">
      <xdr:nvSpPr>
        <xdr:cNvPr id="279" name="テキスト ボックス 278"/>
        <xdr:cNvSpPr txBox="1"/>
      </xdr:nvSpPr>
      <xdr:spPr>
        <a:xfrm>
          <a:off x="14020800" y="1515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14514</xdr:rowOff>
    </xdr:from>
    <xdr:to>
      <xdr:col>19</xdr:col>
      <xdr:colOff>533400</xdr:colOff>
      <xdr:row>84</xdr:row>
      <xdr:rowOff>116114</xdr:rowOff>
    </xdr:to>
    <xdr:sp macro="" textlink="">
      <xdr:nvSpPr>
        <xdr:cNvPr id="280" name="円/楕円 279"/>
        <xdr:cNvSpPr/>
      </xdr:nvSpPr>
      <xdr:spPr>
        <a:xfrm>
          <a:off x="13462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100891</xdr:rowOff>
    </xdr:from>
    <xdr:ext cx="762000" cy="259045"/>
    <xdr:sp macro="" textlink="">
      <xdr:nvSpPr>
        <xdr:cNvPr id="281" name="テキスト ボックス 280"/>
        <xdr:cNvSpPr txBox="1"/>
      </xdr:nvSpPr>
      <xdr:spPr>
        <a:xfrm>
          <a:off x="13131800" y="145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a:t>
          </a:r>
          <a:r>
            <a:rPr kumimoji="1" lang="en-US" altLang="ja-JP" sz="1300">
              <a:latin typeface="ＭＳ Ｐゴシック"/>
            </a:rPr>
            <a:t>1,000</a:t>
          </a:r>
          <a:r>
            <a:rPr kumimoji="1" lang="ja-JP" altLang="en-US" sz="1300">
              <a:latin typeface="ＭＳ Ｐゴシック"/>
            </a:rPr>
            <a:t>人当たりの職員数は</a:t>
          </a:r>
          <a:r>
            <a:rPr kumimoji="1" lang="en-US" altLang="ja-JP" sz="1300">
              <a:latin typeface="ＭＳ Ｐゴシック"/>
            </a:rPr>
            <a:t>14.36</a:t>
          </a:r>
          <a:r>
            <a:rPr kumimoji="1" lang="ja-JP" altLang="en-US" sz="1300">
              <a:latin typeface="ＭＳ Ｐゴシック"/>
            </a:rPr>
            <a:t>人となっており、全国平均、岡山県平均、類似団体平均ともに大幅に上回っている。平成１６年度の合併以降、職員数については行財政改革大綱に基づく定員管理を行っており、６年間で１５６人の削減目標に対し、１６０人の削減を行ってきた。その上で未だ平均を上回る要因としては、人口の減少傾向にある中で、類似団体平均に比して倍近くとなる広大な市域のサービス維持に努めるための人員確保が考えられ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5" name="直線コネクタ 314"/>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6"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7" name="直線コネクタ 316"/>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136843</xdr:rowOff>
    </xdr:from>
    <xdr:to>
      <xdr:col>24</xdr:col>
      <xdr:colOff>558800</xdr:colOff>
      <xdr:row>66</xdr:row>
      <xdr:rowOff>159465</xdr:rowOff>
    </xdr:to>
    <xdr:cxnSp macro="">
      <xdr:nvCxnSpPr>
        <xdr:cNvPr id="320" name="直線コネクタ 319"/>
        <xdr:cNvCxnSpPr/>
      </xdr:nvCxnSpPr>
      <xdr:spPr>
        <a:xfrm>
          <a:off x="16179800" y="11452543"/>
          <a:ext cx="8382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171070</xdr:rowOff>
    </xdr:from>
    <xdr:ext cx="762000" cy="259045"/>
    <xdr:sp macro="" textlink="">
      <xdr:nvSpPr>
        <xdr:cNvPr id="321" name="定員管理の状況平均値テキスト"/>
        <xdr:cNvSpPr txBox="1"/>
      </xdr:nvSpPr>
      <xdr:spPr>
        <a:xfrm>
          <a:off x="17106900" y="10458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2" name="フローチャート : 判断 321"/>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136843</xdr:rowOff>
    </xdr:from>
    <xdr:to>
      <xdr:col>23</xdr:col>
      <xdr:colOff>406400</xdr:colOff>
      <xdr:row>66</xdr:row>
      <xdr:rowOff>139859</xdr:rowOff>
    </xdr:to>
    <xdr:cxnSp macro="">
      <xdr:nvCxnSpPr>
        <xdr:cNvPr id="323" name="直線コネクタ 322"/>
        <xdr:cNvCxnSpPr/>
      </xdr:nvCxnSpPr>
      <xdr:spPr>
        <a:xfrm flipV="1">
          <a:off x="15290800" y="11452543"/>
          <a:ext cx="889000" cy="3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4" name="フローチャート : 判断 323"/>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84314</xdr:rowOff>
    </xdr:from>
    <xdr:ext cx="736600" cy="259045"/>
    <xdr:sp macro="" textlink="">
      <xdr:nvSpPr>
        <xdr:cNvPr id="325" name="テキスト ボックス 324"/>
        <xdr:cNvSpPr txBox="1"/>
      </xdr:nvSpPr>
      <xdr:spPr>
        <a:xfrm>
          <a:off x="15798800" y="10371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139859</xdr:rowOff>
    </xdr:from>
    <xdr:to>
      <xdr:col>22</xdr:col>
      <xdr:colOff>203200</xdr:colOff>
      <xdr:row>66</xdr:row>
      <xdr:rowOff>163988</xdr:rowOff>
    </xdr:to>
    <xdr:cxnSp macro="">
      <xdr:nvCxnSpPr>
        <xdr:cNvPr id="326" name="直線コネクタ 325"/>
        <xdr:cNvCxnSpPr/>
      </xdr:nvCxnSpPr>
      <xdr:spPr>
        <a:xfrm flipV="1">
          <a:off x="14401800" y="11455559"/>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7" name="フローチャート : 判断 326"/>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94870</xdr:rowOff>
    </xdr:from>
    <xdr:ext cx="762000" cy="259045"/>
    <xdr:sp macro="" textlink="">
      <xdr:nvSpPr>
        <xdr:cNvPr id="328" name="テキスト ボックス 327"/>
        <xdr:cNvSpPr txBox="1"/>
      </xdr:nvSpPr>
      <xdr:spPr>
        <a:xfrm>
          <a:off x="14909800" y="1038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163988</xdr:rowOff>
    </xdr:from>
    <xdr:to>
      <xdr:col>21</xdr:col>
      <xdr:colOff>0</xdr:colOff>
      <xdr:row>67</xdr:row>
      <xdr:rowOff>28734</xdr:rowOff>
    </xdr:to>
    <xdr:cxnSp macro="">
      <xdr:nvCxnSpPr>
        <xdr:cNvPr id="329" name="直線コネクタ 328"/>
        <xdr:cNvCxnSpPr/>
      </xdr:nvCxnSpPr>
      <xdr:spPr>
        <a:xfrm flipV="1">
          <a:off x="13512800" y="11479688"/>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30" name="フローチャート : 判断 329"/>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115984</xdr:rowOff>
    </xdr:from>
    <xdr:ext cx="762000" cy="259045"/>
    <xdr:sp macro="" textlink="">
      <xdr:nvSpPr>
        <xdr:cNvPr id="331" name="テキスト ボックス 330"/>
        <xdr:cNvSpPr txBox="1"/>
      </xdr:nvSpPr>
      <xdr:spPr>
        <a:xfrm>
          <a:off x="14020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76597</xdr:rowOff>
    </xdr:from>
    <xdr:to>
      <xdr:col>19</xdr:col>
      <xdr:colOff>533400</xdr:colOff>
      <xdr:row>63</xdr:row>
      <xdr:rowOff>6747</xdr:rowOff>
    </xdr:to>
    <xdr:sp macro="" textlink="">
      <xdr:nvSpPr>
        <xdr:cNvPr id="332" name="フローチャート : 判断 331"/>
        <xdr:cNvSpPr/>
      </xdr:nvSpPr>
      <xdr:spPr>
        <a:xfrm>
          <a:off x="13462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16924</xdr:rowOff>
    </xdr:from>
    <xdr:ext cx="762000" cy="259045"/>
    <xdr:sp macro="" textlink="">
      <xdr:nvSpPr>
        <xdr:cNvPr id="333" name="テキスト ボックス 332"/>
        <xdr:cNvSpPr txBox="1"/>
      </xdr:nvSpPr>
      <xdr:spPr>
        <a:xfrm>
          <a:off x="13131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108665</xdr:rowOff>
    </xdr:from>
    <xdr:to>
      <xdr:col>24</xdr:col>
      <xdr:colOff>609600</xdr:colOff>
      <xdr:row>67</xdr:row>
      <xdr:rowOff>38815</xdr:rowOff>
    </xdr:to>
    <xdr:sp macro="" textlink="">
      <xdr:nvSpPr>
        <xdr:cNvPr id="339" name="円/楕円 338"/>
        <xdr:cNvSpPr/>
      </xdr:nvSpPr>
      <xdr:spPr>
        <a:xfrm>
          <a:off x="16967200" y="1142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4542</xdr:rowOff>
    </xdr:from>
    <xdr:ext cx="762000" cy="259045"/>
    <xdr:sp macro="" textlink="">
      <xdr:nvSpPr>
        <xdr:cNvPr id="340" name="定員管理の状況該当値テキスト"/>
        <xdr:cNvSpPr txBox="1"/>
      </xdr:nvSpPr>
      <xdr:spPr>
        <a:xfrm>
          <a:off x="17106900" y="11320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14.51</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86043</xdr:rowOff>
    </xdr:from>
    <xdr:to>
      <xdr:col>23</xdr:col>
      <xdr:colOff>457200</xdr:colOff>
      <xdr:row>67</xdr:row>
      <xdr:rowOff>16193</xdr:rowOff>
    </xdr:to>
    <xdr:sp macro="" textlink="">
      <xdr:nvSpPr>
        <xdr:cNvPr id="341" name="円/楕円 340"/>
        <xdr:cNvSpPr/>
      </xdr:nvSpPr>
      <xdr:spPr>
        <a:xfrm>
          <a:off x="16129000" y="11401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970</xdr:rowOff>
    </xdr:from>
    <xdr:ext cx="736600" cy="259045"/>
    <xdr:sp macro="" textlink="">
      <xdr:nvSpPr>
        <xdr:cNvPr id="342" name="テキスト ボックス 341"/>
        <xdr:cNvSpPr txBox="1"/>
      </xdr:nvSpPr>
      <xdr:spPr>
        <a:xfrm>
          <a:off x="15798800" y="11488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89059</xdr:rowOff>
    </xdr:from>
    <xdr:to>
      <xdr:col>22</xdr:col>
      <xdr:colOff>254000</xdr:colOff>
      <xdr:row>67</xdr:row>
      <xdr:rowOff>19209</xdr:rowOff>
    </xdr:to>
    <xdr:sp macro="" textlink="">
      <xdr:nvSpPr>
        <xdr:cNvPr id="343" name="円/楕円 342"/>
        <xdr:cNvSpPr/>
      </xdr:nvSpPr>
      <xdr:spPr>
        <a:xfrm>
          <a:off x="15240000" y="1140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3986</xdr:rowOff>
    </xdr:from>
    <xdr:ext cx="762000" cy="259045"/>
    <xdr:sp macro="" textlink="">
      <xdr:nvSpPr>
        <xdr:cNvPr id="344" name="テキスト ボックス 343"/>
        <xdr:cNvSpPr txBox="1"/>
      </xdr:nvSpPr>
      <xdr:spPr>
        <a:xfrm>
          <a:off x="14909800" y="11491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113188</xdr:rowOff>
    </xdr:from>
    <xdr:to>
      <xdr:col>21</xdr:col>
      <xdr:colOff>50800</xdr:colOff>
      <xdr:row>67</xdr:row>
      <xdr:rowOff>43338</xdr:rowOff>
    </xdr:to>
    <xdr:sp macro="" textlink="">
      <xdr:nvSpPr>
        <xdr:cNvPr id="345" name="円/楕円 344"/>
        <xdr:cNvSpPr/>
      </xdr:nvSpPr>
      <xdr:spPr>
        <a:xfrm>
          <a:off x="14351000" y="1142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28115</xdr:rowOff>
    </xdr:from>
    <xdr:ext cx="762000" cy="259045"/>
    <xdr:sp macro="" textlink="">
      <xdr:nvSpPr>
        <xdr:cNvPr id="346" name="テキスト ボックス 345"/>
        <xdr:cNvSpPr txBox="1"/>
      </xdr:nvSpPr>
      <xdr:spPr>
        <a:xfrm>
          <a:off x="14020800" y="1151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149384</xdr:rowOff>
    </xdr:from>
    <xdr:to>
      <xdr:col>19</xdr:col>
      <xdr:colOff>533400</xdr:colOff>
      <xdr:row>67</xdr:row>
      <xdr:rowOff>79534</xdr:rowOff>
    </xdr:to>
    <xdr:sp macro="" textlink="">
      <xdr:nvSpPr>
        <xdr:cNvPr id="347" name="円/楕円 346"/>
        <xdr:cNvSpPr/>
      </xdr:nvSpPr>
      <xdr:spPr>
        <a:xfrm>
          <a:off x="13462000" y="1146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64311</xdr:rowOff>
    </xdr:from>
    <xdr:ext cx="762000" cy="259045"/>
    <xdr:sp macro="" textlink="">
      <xdr:nvSpPr>
        <xdr:cNvPr id="348" name="テキスト ボックス 347"/>
        <xdr:cNvSpPr txBox="1"/>
      </xdr:nvSpPr>
      <xdr:spPr>
        <a:xfrm>
          <a:off x="13131800" y="11551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実質公債費比率については全国平均、岡山県平均、類似団体平均を上回っているものの、年々数値は良化傾向にある。</a:t>
          </a:r>
        </a:p>
        <a:p>
          <a:r>
            <a:rPr kumimoji="1" lang="ja-JP" altLang="en-US" sz="1300">
              <a:latin typeface="ＭＳ Ｐゴシック"/>
            </a:rPr>
            <a:t>これは平成</a:t>
          </a:r>
          <a:r>
            <a:rPr kumimoji="1" lang="en-US" altLang="ja-JP" sz="1300">
              <a:latin typeface="ＭＳ Ｐゴシック"/>
            </a:rPr>
            <a:t>18</a:t>
          </a:r>
          <a:r>
            <a:rPr kumimoji="1" lang="ja-JP" altLang="en-US" sz="1300">
              <a:latin typeface="ＭＳ Ｐゴシック"/>
            </a:rPr>
            <a:t>年度に策定（平成</a:t>
          </a:r>
          <a:r>
            <a:rPr kumimoji="1" lang="en-US" altLang="ja-JP" sz="1300">
              <a:latin typeface="ＭＳ Ｐゴシック"/>
            </a:rPr>
            <a:t>19</a:t>
          </a:r>
          <a:r>
            <a:rPr kumimoji="1" lang="ja-JP" altLang="en-US" sz="1300">
              <a:latin typeface="ＭＳ Ｐゴシック"/>
            </a:rPr>
            <a:t>年度見直し）した公債費負担適正化計画に基づき、普通建設事業による起債発行額の抑制や公債費の繰上償還などにより起債償還額の削減を図ったためであるが、近年、大型事業が集中しており、年々改善されてきた比率は今後、</a:t>
          </a:r>
          <a:r>
            <a:rPr kumimoji="1" lang="en-US" altLang="ja-JP" sz="1300">
              <a:latin typeface="ＭＳ Ｐゴシック"/>
            </a:rPr>
            <a:t>12</a:t>
          </a:r>
          <a:r>
            <a:rPr kumimoji="1" lang="ja-JP" altLang="en-US" sz="1300">
              <a:latin typeface="ＭＳ Ｐゴシック"/>
            </a:rPr>
            <a:t>％台で推移する見込みである。</a:t>
          </a:r>
        </a:p>
        <a:p>
          <a:r>
            <a:rPr kumimoji="1" lang="ja-JP" altLang="en-US" sz="1300">
              <a:latin typeface="ＭＳ Ｐゴシック"/>
            </a:rPr>
            <a:t>今後も、財政運営適正化計画に基づき、計画的な新規起債発行に努める。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7" name="直線コネクタ 376"/>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80"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81" name="直線コネクタ 380"/>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116417</xdr:rowOff>
    </xdr:from>
    <xdr:to>
      <xdr:col>24</xdr:col>
      <xdr:colOff>558800</xdr:colOff>
      <xdr:row>42</xdr:row>
      <xdr:rowOff>41487</xdr:rowOff>
    </xdr:to>
    <xdr:cxnSp macro="">
      <xdr:nvCxnSpPr>
        <xdr:cNvPr id="382" name="直線コネクタ 381"/>
        <xdr:cNvCxnSpPr/>
      </xdr:nvCxnSpPr>
      <xdr:spPr>
        <a:xfrm flipV="1">
          <a:off x="16179800" y="7145867"/>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3"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4" name="フローチャート : 判断 383"/>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41487</xdr:rowOff>
    </xdr:from>
    <xdr:to>
      <xdr:col>23</xdr:col>
      <xdr:colOff>406400</xdr:colOff>
      <xdr:row>42</xdr:row>
      <xdr:rowOff>129963</xdr:rowOff>
    </xdr:to>
    <xdr:cxnSp macro="">
      <xdr:nvCxnSpPr>
        <xdr:cNvPr id="385" name="直線コネクタ 384"/>
        <xdr:cNvCxnSpPr/>
      </xdr:nvCxnSpPr>
      <xdr:spPr>
        <a:xfrm flipV="1">
          <a:off x="15290800" y="724238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6" name="フローチャート : 判断 385"/>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7" name="テキスト ボックス 386"/>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129963</xdr:rowOff>
    </xdr:from>
    <xdr:to>
      <xdr:col>22</xdr:col>
      <xdr:colOff>203200</xdr:colOff>
      <xdr:row>43</xdr:row>
      <xdr:rowOff>95250</xdr:rowOff>
    </xdr:to>
    <xdr:cxnSp macro="">
      <xdr:nvCxnSpPr>
        <xdr:cNvPr id="388" name="直線コネクタ 387"/>
        <xdr:cNvCxnSpPr/>
      </xdr:nvCxnSpPr>
      <xdr:spPr>
        <a:xfrm flipV="1">
          <a:off x="14401800" y="7330863"/>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9" name="フローチャート : 判断 388"/>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90" name="テキスト ボックス 389"/>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95250</xdr:rowOff>
    </xdr:from>
    <xdr:to>
      <xdr:col>21</xdr:col>
      <xdr:colOff>0</xdr:colOff>
      <xdr:row>44</xdr:row>
      <xdr:rowOff>28363</xdr:rowOff>
    </xdr:to>
    <xdr:cxnSp macro="">
      <xdr:nvCxnSpPr>
        <xdr:cNvPr id="391" name="直線コネクタ 390"/>
        <xdr:cNvCxnSpPr/>
      </xdr:nvCxnSpPr>
      <xdr:spPr>
        <a:xfrm flipV="1">
          <a:off x="13512800" y="7467600"/>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3" name="テキスト ボックス 392"/>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4" name="フローチャート : 判断 393"/>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51664</xdr:rowOff>
    </xdr:from>
    <xdr:ext cx="762000" cy="259045"/>
    <xdr:sp macro="" textlink="">
      <xdr:nvSpPr>
        <xdr:cNvPr id="395" name="テキスト ボックス 394"/>
        <xdr:cNvSpPr txBox="1"/>
      </xdr:nvSpPr>
      <xdr:spPr>
        <a:xfrm>
          <a:off x="13131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65617</xdr:rowOff>
    </xdr:from>
    <xdr:to>
      <xdr:col>24</xdr:col>
      <xdr:colOff>609600</xdr:colOff>
      <xdr:row>41</xdr:row>
      <xdr:rowOff>167217</xdr:rowOff>
    </xdr:to>
    <xdr:sp macro="" textlink="">
      <xdr:nvSpPr>
        <xdr:cNvPr id="401" name="円/楕円 400"/>
        <xdr:cNvSpPr/>
      </xdr:nvSpPr>
      <xdr:spPr>
        <a:xfrm>
          <a:off x="16967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37694</xdr:rowOff>
    </xdr:from>
    <xdr:ext cx="762000" cy="259045"/>
    <xdr:sp macro="" textlink="">
      <xdr:nvSpPr>
        <xdr:cNvPr id="402" name="公債費負担の状況該当値テキスト"/>
        <xdr:cNvSpPr txBox="1"/>
      </xdr:nvSpPr>
      <xdr:spPr>
        <a:xfrm>
          <a:off x="17106900" y="7067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162137</xdr:rowOff>
    </xdr:from>
    <xdr:to>
      <xdr:col>23</xdr:col>
      <xdr:colOff>457200</xdr:colOff>
      <xdr:row>42</xdr:row>
      <xdr:rowOff>92287</xdr:rowOff>
    </xdr:to>
    <xdr:sp macro="" textlink="">
      <xdr:nvSpPr>
        <xdr:cNvPr id="403" name="円/楕円 402"/>
        <xdr:cNvSpPr/>
      </xdr:nvSpPr>
      <xdr:spPr>
        <a:xfrm>
          <a:off x="16129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77064</xdr:rowOff>
    </xdr:from>
    <xdr:ext cx="736600" cy="259045"/>
    <xdr:sp macro="" textlink="">
      <xdr:nvSpPr>
        <xdr:cNvPr id="404" name="テキスト ボックス 403"/>
        <xdr:cNvSpPr txBox="1"/>
      </xdr:nvSpPr>
      <xdr:spPr>
        <a:xfrm>
          <a:off x="15798800" y="727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79163</xdr:rowOff>
    </xdr:from>
    <xdr:to>
      <xdr:col>22</xdr:col>
      <xdr:colOff>254000</xdr:colOff>
      <xdr:row>43</xdr:row>
      <xdr:rowOff>9313</xdr:rowOff>
    </xdr:to>
    <xdr:sp macro="" textlink="">
      <xdr:nvSpPr>
        <xdr:cNvPr id="405" name="円/楕円 404"/>
        <xdr:cNvSpPr/>
      </xdr:nvSpPr>
      <xdr:spPr>
        <a:xfrm>
          <a:off x="15240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165540</xdr:rowOff>
    </xdr:from>
    <xdr:ext cx="762000" cy="259045"/>
    <xdr:sp macro="" textlink="">
      <xdr:nvSpPr>
        <xdr:cNvPr id="406" name="テキスト ボックス 405"/>
        <xdr:cNvSpPr txBox="1"/>
      </xdr:nvSpPr>
      <xdr:spPr>
        <a:xfrm>
          <a:off x="14909800" y="736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44450</xdr:rowOff>
    </xdr:from>
    <xdr:to>
      <xdr:col>21</xdr:col>
      <xdr:colOff>50800</xdr:colOff>
      <xdr:row>43</xdr:row>
      <xdr:rowOff>146050</xdr:rowOff>
    </xdr:to>
    <xdr:sp macro="" textlink="">
      <xdr:nvSpPr>
        <xdr:cNvPr id="407" name="円/楕円 406"/>
        <xdr:cNvSpPr/>
      </xdr:nvSpPr>
      <xdr:spPr>
        <a:xfrm>
          <a:off x="14351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130827</xdr:rowOff>
    </xdr:from>
    <xdr:ext cx="762000" cy="259045"/>
    <xdr:sp macro="" textlink="">
      <xdr:nvSpPr>
        <xdr:cNvPr id="408" name="テキスト ボックス 407"/>
        <xdr:cNvSpPr txBox="1"/>
      </xdr:nvSpPr>
      <xdr:spPr>
        <a:xfrm>
          <a:off x="14020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149013</xdr:rowOff>
    </xdr:from>
    <xdr:to>
      <xdr:col>19</xdr:col>
      <xdr:colOff>533400</xdr:colOff>
      <xdr:row>44</xdr:row>
      <xdr:rowOff>79163</xdr:rowOff>
    </xdr:to>
    <xdr:sp macro="" textlink="">
      <xdr:nvSpPr>
        <xdr:cNvPr id="409" name="円/楕円 408"/>
        <xdr:cNvSpPr/>
      </xdr:nvSpPr>
      <xdr:spPr>
        <a:xfrm>
          <a:off x="13462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63940</xdr:rowOff>
    </xdr:from>
    <xdr:ext cx="762000" cy="259045"/>
    <xdr:sp macro="" textlink="">
      <xdr:nvSpPr>
        <xdr:cNvPr id="410" name="テキスト ボックス 409"/>
        <xdr:cNvSpPr txBox="1"/>
      </xdr:nvSpPr>
      <xdr:spPr>
        <a:xfrm>
          <a:off x="13131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の交付税措置率の低い起債の割合が減り、比率も年々下がりつつあるが、各平均を上回っている状況は変わっていない。道路や水道、下水道等の生活基盤整備に多くの投資を行ってきたものが占める起債残高の割合が下がってきたものの、近年では新庁舎や駅周辺整備などの大型事業が集中しており、年々改善されてきた比率は今後、</a:t>
          </a:r>
          <a:r>
            <a:rPr kumimoji="1" lang="en-US" altLang="ja-JP" sz="1300">
              <a:latin typeface="ＭＳ Ｐゴシック"/>
            </a:rPr>
            <a:t>50</a:t>
          </a:r>
          <a:r>
            <a:rPr kumimoji="1" lang="ja-JP" altLang="en-US" sz="1300">
              <a:latin typeface="ＭＳ Ｐゴシック"/>
            </a:rPr>
            <a:t>％台に向けてなだらかな改善に移行する見込みである。今後も財政運営適正化計画に基づき、事業の重点化を図り、発行する起債の選択、抑制をし、地方債残高の減少、質の改善により将来負担比率の抑制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9" name="直線コネクタ 438"/>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40"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41" name="直線コネクタ 440"/>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16637</xdr:rowOff>
    </xdr:from>
    <xdr:to>
      <xdr:col>24</xdr:col>
      <xdr:colOff>558800</xdr:colOff>
      <xdr:row>17</xdr:row>
      <xdr:rowOff>82592</xdr:rowOff>
    </xdr:to>
    <xdr:cxnSp macro="">
      <xdr:nvCxnSpPr>
        <xdr:cNvPr id="444" name="直線コネクタ 443"/>
        <xdr:cNvCxnSpPr/>
      </xdr:nvCxnSpPr>
      <xdr:spPr>
        <a:xfrm flipV="1">
          <a:off x="16179800" y="2931287"/>
          <a:ext cx="838200" cy="65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5"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6" name="フローチャート : 判断 445"/>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74549</xdr:rowOff>
    </xdr:from>
    <xdr:to>
      <xdr:col>23</xdr:col>
      <xdr:colOff>406400</xdr:colOff>
      <xdr:row>17</xdr:row>
      <xdr:rowOff>82592</xdr:rowOff>
    </xdr:to>
    <xdr:cxnSp macro="">
      <xdr:nvCxnSpPr>
        <xdr:cNvPr id="447" name="直線コネクタ 446"/>
        <xdr:cNvCxnSpPr/>
      </xdr:nvCxnSpPr>
      <xdr:spPr>
        <a:xfrm>
          <a:off x="15290800" y="2989199"/>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8" name="フローチャート : 判断 447"/>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9" name="テキスト ボックス 448"/>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74549</xdr:rowOff>
    </xdr:from>
    <xdr:to>
      <xdr:col>22</xdr:col>
      <xdr:colOff>203200</xdr:colOff>
      <xdr:row>18</xdr:row>
      <xdr:rowOff>76835</xdr:rowOff>
    </xdr:to>
    <xdr:cxnSp macro="">
      <xdr:nvCxnSpPr>
        <xdr:cNvPr id="450" name="直線コネクタ 449"/>
        <xdr:cNvCxnSpPr/>
      </xdr:nvCxnSpPr>
      <xdr:spPr>
        <a:xfrm flipV="1">
          <a:off x="14401800" y="2989199"/>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51" name="フローチャート : 判断 450"/>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2" name="テキスト ボックス 451"/>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39031</xdr:rowOff>
    </xdr:from>
    <xdr:to>
      <xdr:col>21</xdr:col>
      <xdr:colOff>0</xdr:colOff>
      <xdr:row>18</xdr:row>
      <xdr:rowOff>76835</xdr:rowOff>
    </xdr:to>
    <xdr:cxnSp macro="">
      <xdr:nvCxnSpPr>
        <xdr:cNvPr id="453" name="直線コネクタ 452"/>
        <xdr:cNvCxnSpPr/>
      </xdr:nvCxnSpPr>
      <xdr:spPr>
        <a:xfrm>
          <a:off x="13512800" y="3125131"/>
          <a:ext cx="889000" cy="37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4" name="フローチャート : 判断 453"/>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5" name="テキスト ボックス 454"/>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158877</xdr:rowOff>
    </xdr:from>
    <xdr:to>
      <xdr:col>19</xdr:col>
      <xdr:colOff>533400</xdr:colOff>
      <xdr:row>18</xdr:row>
      <xdr:rowOff>89027</xdr:rowOff>
    </xdr:to>
    <xdr:sp macro="" textlink="">
      <xdr:nvSpPr>
        <xdr:cNvPr id="456" name="フローチャート : 判断 455"/>
        <xdr:cNvSpPr/>
      </xdr:nvSpPr>
      <xdr:spPr>
        <a:xfrm>
          <a:off x="13462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99204</xdr:rowOff>
    </xdr:from>
    <xdr:ext cx="762000" cy="259045"/>
    <xdr:sp macro="" textlink="">
      <xdr:nvSpPr>
        <xdr:cNvPr id="457" name="テキスト ボックス 456"/>
        <xdr:cNvSpPr txBox="1"/>
      </xdr:nvSpPr>
      <xdr:spPr>
        <a:xfrm>
          <a:off x="13131800" y="284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137287</xdr:rowOff>
    </xdr:from>
    <xdr:to>
      <xdr:col>24</xdr:col>
      <xdr:colOff>609600</xdr:colOff>
      <xdr:row>17</xdr:row>
      <xdr:rowOff>67437</xdr:rowOff>
    </xdr:to>
    <xdr:sp macro="" textlink="">
      <xdr:nvSpPr>
        <xdr:cNvPr id="463" name="円/楕円 462"/>
        <xdr:cNvSpPr/>
      </xdr:nvSpPr>
      <xdr:spPr>
        <a:xfrm>
          <a:off x="16967200" y="288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109364</xdr:rowOff>
    </xdr:from>
    <xdr:ext cx="762000" cy="259045"/>
    <xdr:sp macro="" textlink="">
      <xdr:nvSpPr>
        <xdr:cNvPr id="464" name="将来負担の状況該当値テキスト"/>
        <xdr:cNvSpPr txBox="1"/>
      </xdr:nvSpPr>
      <xdr:spPr>
        <a:xfrm>
          <a:off x="17106900" y="2852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31792</xdr:rowOff>
    </xdr:from>
    <xdr:to>
      <xdr:col>23</xdr:col>
      <xdr:colOff>457200</xdr:colOff>
      <xdr:row>17</xdr:row>
      <xdr:rowOff>133392</xdr:rowOff>
    </xdr:to>
    <xdr:sp macro="" textlink="">
      <xdr:nvSpPr>
        <xdr:cNvPr id="465" name="円/楕円 464"/>
        <xdr:cNvSpPr/>
      </xdr:nvSpPr>
      <xdr:spPr>
        <a:xfrm>
          <a:off x="16129000" y="294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118169</xdr:rowOff>
    </xdr:from>
    <xdr:ext cx="736600" cy="259045"/>
    <xdr:sp macro="" textlink="">
      <xdr:nvSpPr>
        <xdr:cNvPr id="466" name="テキスト ボックス 465"/>
        <xdr:cNvSpPr txBox="1"/>
      </xdr:nvSpPr>
      <xdr:spPr>
        <a:xfrm>
          <a:off x="15798800" y="3032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23749</xdr:rowOff>
    </xdr:from>
    <xdr:to>
      <xdr:col>22</xdr:col>
      <xdr:colOff>254000</xdr:colOff>
      <xdr:row>17</xdr:row>
      <xdr:rowOff>125349</xdr:rowOff>
    </xdr:to>
    <xdr:sp macro="" textlink="">
      <xdr:nvSpPr>
        <xdr:cNvPr id="467" name="円/楕円 466"/>
        <xdr:cNvSpPr/>
      </xdr:nvSpPr>
      <xdr:spPr>
        <a:xfrm>
          <a:off x="15240000" y="2938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68" name="テキスト ボックス 467"/>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26035</xdr:rowOff>
    </xdr:from>
    <xdr:to>
      <xdr:col>21</xdr:col>
      <xdr:colOff>50800</xdr:colOff>
      <xdr:row>18</xdr:row>
      <xdr:rowOff>127635</xdr:rowOff>
    </xdr:to>
    <xdr:sp macro="" textlink="">
      <xdr:nvSpPr>
        <xdr:cNvPr id="469" name="円/楕円 468"/>
        <xdr:cNvSpPr/>
      </xdr:nvSpPr>
      <xdr:spPr>
        <a:xfrm>
          <a:off x="14351000" y="311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112412</xdr:rowOff>
    </xdr:from>
    <xdr:ext cx="762000" cy="259045"/>
    <xdr:sp macro="" textlink="">
      <xdr:nvSpPr>
        <xdr:cNvPr id="470" name="テキスト ボックス 469"/>
        <xdr:cNvSpPr txBox="1"/>
      </xdr:nvSpPr>
      <xdr:spPr>
        <a:xfrm>
          <a:off x="14020800" y="319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159681</xdr:rowOff>
    </xdr:from>
    <xdr:to>
      <xdr:col>19</xdr:col>
      <xdr:colOff>533400</xdr:colOff>
      <xdr:row>18</xdr:row>
      <xdr:rowOff>89831</xdr:rowOff>
    </xdr:to>
    <xdr:sp macro="" textlink="">
      <xdr:nvSpPr>
        <xdr:cNvPr id="471" name="円/楕円 470"/>
        <xdr:cNvSpPr/>
      </xdr:nvSpPr>
      <xdr:spPr>
        <a:xfrm>
          <a:off x="13462000" y="3074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74608</xdr:rowOff>
    </xdr:from>
    <xdr:ext cx="762000" cy="259045"/>
    <xdr:sp macro="" textlink="">
      <xdr:nvSpPr>
        <xdr:cNvPr id="472" name="テキスト ボックス 471"/>
        <xdr:cNvSpPr txBox="1"/>
      </xdr:nvSpPr>
      <xdr:spPr>
        <a:xfrm>
          <a:off x="13131800" y="3160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岡山県高梁市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32,948
32,364
546.99
27,149,334
26,444,274
511,199
15,051,438
31,611,550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69.7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人件費については、平成</a:t>
          </a:r>
          <a:r>
            <a:rPr kumimoji="1" lang="en-US" altLang="ja-JP" sz="1300">
              <a:latin typeface="ＭＳ Ｐゴシック"/>
            </a:rPr>
            <a:t>19</a:t>
          </a:r>
          <a:r>
            <a:rPr kumimoji="1" lang="ja-JP" altLang="en-US" sz="1300">
              <a:latin typeface="ＭＳ Ｐゴシック"/>
            </a:rPr>
            <a:t>年度決算までは類似団体と比較して高かったが、昨年度までは行財政改革に基づく定員管理により、全国平均、類似団体平均とほぼ同水準となった。今年度は</a:t>
          </a:r>
          <a:r>
            <a:rPr kumimoji="1" lang="en-US" altLang="ja-JP" sz="1300">
              <a:latin typeface="ＭＳ Ｐゴシック"/>
            </a:rPr>
            <a:t>0.4</a:t>
          </a:r>
          <a:r>
            <a:rPr kumimoji="1" lang="ja-JP" altLang="en-US" sz="1300">
              <a:latin typeface="ＭＳ Ｐゴシック"/>
            </a:rPr>
            <a:t>ポイントの増となったが、主な要因は前年度の地方公務員給与削減の影響がなくなったことによるものである。現在は退職者分全補充となっており、これらも含めた人件費関係経費全体について、抑制していく必要が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29028</xdr:rowOff>
    </xdr:from>
    <xdr:to>
      <xdr:col>7</xdr:col>
      <xdr:colOff>15875</xdr:colOff>
      <xdr:row>38</xdr:row>
      <xdr:rowOff>72572</xdr:rowOff>
    </xdr:to>
    <xdr:cxnSp macro="">
      <xdr:nvCxnSpPr>
        <xdr:cNvPr id="66" name="直線コネクタ 65"/>
        <xdr:cNvCxnSpPr/>
      </xdr:nvCxnSpPr>
      <xdr:spPr>
        <a:xfrm>
          <a:off x="3987800" y="6544128"/>
          <a:ext cx="8382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133549</xdr:rowOff>
    </xdr:from>
    <xdr:ext cx="762000" cy="259045"/>
    <xdr:sp macro="" textlink="">
      <xdr:nvSpPr>
        <xdr:cNvPr id="67" name="人件費平均値テキスト"/>
        <xdr:cNvSpPr txBox="1"/>
      </xdr:nvSpPr>
      <xdr:spPr>
        <a:xfrm>
          <a:off x="4914900" y="6305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29028</xdr:rowOff>
    </xdr:from>
    <xdr:to>
      <xdr:col>5</xdr:col>
      <xdr:colOff>549275</xdr:colOff>
      <xdr:row>38</xdr:row>
      <xdr:rowOff>116115</xdr:rowOff>
    </xdr:to>
    <xdr:cxnSp macro="">
      <xdr:nvCxnSpPr>
        <xdr:cNvPr id="69" name="直線コネクタ 68"/>
        <xdr:cNvCxnSpPr/>
      </xdr:nvCxnSpPr>
      <xdr:spPr>
        <a:xfrm flipV="1">
          <a:off x="3098800" y="65441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1" name="テキスト ボックス 70"/>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83457</xdr:rowOff>
    </xdr:from>
    <xdr:to>
      <xdr:col>4</xdr:col>
      <xdr:colOff>346075</xdr:colOff>
      <xdr:row>38</xdr:row>
      <xdr:rowOff>116115</xdr:rowOff>
    </xdr:to>
    <xdr:cxnSp macro="">
      <xdr:nvCxnSpPr>
        <xdr:cNvPr id="72" name="直線コネクタ 71"/>
        <xdr:cNvCxnSpPr/>
      </xdr:nvCxnSpPr>
      <xdr:spPr>
        <a:xfrm>
          <a:off x="2209800" y="65985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133549</xdr:rowOff>
    </xdr:from>
    <xdr:ext cx="762000" cy="259045"/>
    <xdr:sp macro="" textlink="">
      <xdr:nvSpPr>
        <xdr:cNvPr id="74" name="テキスト ボックス 73"/>
        <xdr:cNvSpPr txBox="1"/>
      </xdr:nvSpPr>
      <xdr:spPr>
        <a:xfrm>
          <a:off x="2717800" y="6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124278</xdr:rowOff>
    </xdr:from>
    <xdr:to>
      <xdr:col>3</xdr:col>
      <xdr:colOff>142875</xdr:colOff>
      <xdr:row>38</xdr:row>
      <xdr:rowOff>83457</xdr:rowOff>
    </xdr:to>
    <xdr:cxnSp macro="">
      <xdr:nvCxnSpPr>
        <xdr:cNvPr id="75" name="直線コネクタ 74"/>
        <xdr:cNvCxnSpPr/>
      </xdr:nvCxnSpPr>
      <xdr:spPr>
        <a:xfrm>
          <a:off x="1320800" y="64679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151692</xdr:rowOff>
    </xdr:from>
    <xdr:ext cx="762000" cy="259045"/>
    <xdr:sp macro="" textlink="">
      <xdr:nvSpPr>
        <xdr:cNvPr id="77" name="テキスト ボックス 76"/>
        <xdr:cNvSpPr txBox="1"/>
      </xdr:nvSpPr>
      <xdr:spPr>
        <a:xfrm>
          <a:off x="1828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8" name="フローチャート : 判断 77"/>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97262</xdr:rowOff>
    </xdr:from>
    <xdr:ext cx="762000" cy="259045"/>
    <xdr:sp macro="" textlink="">
      <xdr:nvSpPr>
        <xdr:cNvPr id="79" name="テキスト ボックス 78"/>
        <xdr:cNvSpPr txBox="1"/>
      </xdr:nvSpPr>
      <xdr:spPr>
        <a:xfrm>
          <a:off x="939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21772</xdr:rowOff>
    </xdr:from>
    <xdr:to>
      <xdr:col>7</xdr:col>
      <xdr:colOff>66675</xdr:colOff>
      <xdr:row>38</xdr:row>
      <xdr:rowOff>123372</xdr:rowOff>
    </xdr:to>
    <xdr:sp macro="" textlink="">
      <xdr:nvSpPr>
        <xdr:cNvPr id="85" name="円/楕円 84"/>
        <xdr:cNvSpPr/>
      </xdr:nvSpPr>
      <xdr:spPr>
        <a:xfrm>
          <a:off x="47752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165299</xdr:rowOff>
    </xdr:from>
    <xdr:ext cx="762000" cy="259045"/>
    <xdr:sp macro="" textlink="">
      <xdr:nvSpPr>
        <xdr:cNvPr id="86" name="人件費該当値テキスト"/>
        <xdr:cNvSpPr txBox="1"/>
      </xdr:nvSpPr>
      <xdr:spPr>
        <a:xfrm>
          <a:off x="4914900" y="650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149678</xdr:rowOff>
    </xdr:from>
    <xdr:to>
      <xdr:col>5</xdr:col>
      <xdr:colOff>600075</xdr:colOff>
      <xdr:row>38</xdr:row>
      <xdr:rowOff>79828</xdr:rowOff>
    </xdr:to>
    <xdr:sp macro="" textlink="">
      <xdr:nvSpPr>
        <xdr:cNvPr id="87" name="円/楕円 86"/>
        <xdr:cNvSpPr/>
      </xdr:nvSpPr>
      <xdr:spPr>
        <a:xfrm>
          <a:off x="3937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64605</xdr:rowOff>
    </xdr:from>
    <xdr:ext cx="736600" cy="259045"/>
    <xdr:sp macro="" textlink="">
      <xdr:nvSpPr>
        <xdr:cNvPr id="88" name="テキスト ボックス 87"/>
        <xdr:cNvSpPr txBox="1"/>
      </xdr:nvSpPr>
      <xdr:spPr>
        <a:xfrm>
          <a:off x="3606800" y="657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65315</xdr:rowOff>
    </xdr:from>
    <xdr:to>
      <xdr:col>4</xdr:col>
      <xdr:colOff>396875</xdr:colOff>
      <xdr:row>38</xdr:row>
      <xdr:rowOff>166915</xdr:rowOff>
    </xdr:to>
    <xdr:sp macro="" textlink="">
      <xdr:nvSpPr>
        <xdr:cNvPr id="89" name="円/楕円 88"/>
        <xdr:cNvSpPr/>
      </xdr:nvSpPr>
      <xdr:spPr>
        <a:xfrm>
          <a:off x="3048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90" name="テキスト ボックス 89"/>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32657</xdr:rowOff>
    </xdr:from>
    <xdr:to>
      <xdr:col>3</xdr:col>
      <xdr:colOff>193675</xdr:colOff>
      <xdr:row>38</xdr:row>
      <xdr:rowOff>134257</xdr:rowOff>
    </xdr:to>
    <xdr:sp macro="" textlink="">
      <xdr:nvSpPr>
        <xdr:cNvPr id="91" name="円/楕円 90"/>
        <xdr:cNvSpPr/>
      </xdr:nvSpPr>
      <xdr:spPr>
        <a:xfrm>
          <a:off x="2159000" y="654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144434</xdr:rowOff>
    </xdr:from>
    <xdr:ext cx="762000" cy="259045"/>
    <xdr:sp macro="" textlink="">
      <xdr:nvSpPr>
        <xdr:cNvPr id="92" name="テキスト ボックス 91"/>
        <xdr:cNvSpPr txBox="1"/>
      </xdr:nvSpPr>
      <xdr:spPr>
        <a:xfrm>
          <a:off x="1828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73478</xdr:rowOff>
    </xdr:from>
    <xdr:to>
      <xdr:col>1</xdr:col>
      <xdr:colOff>676275</xdr:colOff>
      <xdr:row>38</xdr:row>
      <xdr:rowOff>3628</xdr:rowOff>
    </xdr:to>
    <xdr:sp macro="" textlink="">
      <xdr:nvSpPr>
        <xdr:cNvPr id="93" name="円/楕円 92"/>
        <xdr:cNvSpPr/>
      </xdr:nvSpPr>
      <xdr:spPr>
        <a:xfrm>
          <a:off x="1270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13805</xdr:rowOff>
    </xdr:from>
    <xdr:ext cx="762000" cy="259045"/>
    <xdr:sp macro="" textlink="">
      <xdr:nvSpPr>
        <xdr:cNvPr id="94" name="テキスト ボックス 93"/>
        <xdr:cNvSpPr txBox="1"/>
      </xdr:nvSpPr>
      <xdr:spPr>
        <a:xfrm>
          <a:off x="939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物件費については、岡山県平均、類似団体平均とほぼ同水準である。市域が広大なため各施設の維持管理経費を要し、また、人件費等から委託料</a:t>
          </a:r>
          <a:r>
            <a:rPr kumimoji="1" lang="en-US" altLang="ja-JP" sz="1300">
              <a:latin typeface="ＭＳ Ｐゴシック"/>
            </a:rPr>
            <a:t>(</a:t>
          </a:r>
          <a:r>
            <a:rPr kumimoji="1" lang="ja-JP" altLang="en-US" sz="1300">
              <a:latin typeface="ＭＳ Ｐゴシック"/>
            </a:rPr>
            <a:t>物件費</a:t>
          </a:r>
          <a:r>
            <a:rPr kumimoji="1" lang="en-US" altLang="ja-JP" sz="1300">
              <a:latin typeface="ＭＳ Ｐゴシック"/>
            </a:rPr>
            <a:t>)</a:t>
          </a:r>
          <a:r>
            <a:rPr kumimoji="1" lang="ja-JP" altLang="en-US" sz="1300">
              <a:latin typeface="ＭＳ Ｐゴシック"/>
            </a:rPr>
            <a:t>へのシフトも一部見られるほか、近年の多様なニーズに対応していくための費用が今後も増加していく懸念がある。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121557</xdr:rowOff>
    </xdr:from>
    <xdr:to>
      <xdr:col>24</xdr:col>
      <xdr:colOff>31750</xdr:colOff>
      <xdr:row>16</xdr:row>
      <xdr:rowOff>132443</xdr:rowOff>
    </xdr:to>
    <xdr:cxnSp macro="">
      <xdr:nvCxnSpPr>
        <xdr:cNvPr id="129" name="直線コネクタ 128"/>
        <xdr:cNvCxnSpPr/>
      </xdr:nvCxnSpPr>
      <xdr:spPr>
        <a:xfrm flipV="1">
          <a:off x="15671800" y="28647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0"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132443</xdr:rowOff>
    </xdr:from>
    <xdr:to>
      <xdr:col>22</xdr:col>
      <xdr:colOff>565150</xdr:colOff>
      <xdr:row>16</xdr:row>
      <xdr:rowOff>143329</xdr:rowOff>
    </xdr:to>
    <xdr:cxnSp macro="">
      <xdr:nvCxnSpPr>
        <xdr:cNvPr id="132" name="直線コネクタ 131"/>
        <xdr:cNvCxnSpPr/>
      </xdr:nvCxnSpPr>
      <xdr:spPr>
        <a:xfrm flipV="1">
          <a:off x="14782800" y="2875643"/>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143329</xdr:rowOff>
    </xdr:from>
    <xdr:to>
      <xdr:col>21</xdr:col>
      <xdr:colOff>361950</xdr:colOff>
      <xdr:row>16</xdr:row>
      <xdr:rowOff>154214</xdr:rowOff>
    </xdr:to>
    <xdr:cxnSp macro="">
      <xdr:nvCxnSpPr>
        <xdr:cNvPr id="135" name="直線コネクタ 134"/>
        <xdr:cNvCxnSpPr/>
      </xdr:nvCxnSpPr>
      <xdr:spPr>
        <a:xfrm flipV="1">
          <a:off x="13893800" y="28865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128106</xdr:rowOff>
    </xdr:from>
    <xdr:ext cx="762000" cy="259045"/>
    <xdr:sp macro="" textlink="">
      <xdr:nvSpPr>
        <xdr:cNvPr id="137" name="テキスト ボックス 136"/>
        <xdr:cNvSpPr txBox="1"/>
      </xdr:nvSpPr>
      <xdr:spPr>
        <a:xfrm>
          <a:off x="14401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56243</xdr:rowOff>
    </xdr:from>
    <xdr:to>
      <xdr:col>20</xdr:col>
      <xdr:colOff>158750</xdr:colOff>
      <xdr:row>16</xdr:row>
      <xdr:rowOff>154214</xdr:rowOff>
    </xdr:to>
    <xdr:cxnSp macro="">
      <xdr:nvCxnSpPr>
        <xdr:cNvPr id="138" name="直線コネクタ 137"/>
        <xdr:cNvCxnSpPr/>
      </xdr:nvCxnSpPr>
      <xdr:spPr>
        <a:xfrm>
          <a:off x="13004800" y="2799443"/>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0" name="テキスト ボックス 139"/>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41" name="フローチャート : 判断 140"/>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2" name="テキスト ボックス 141"/>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48" name="円/楕円 147"/>
        <xdr:cNvSpPr/>
      </xdr:nvSpPr>
      <xdr:spPr>
        <a:xfrm>
          <a:off x="164592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87284</xdr:rowOff>
    </xdr:from>
    <xdr:ext cx="762000" cy="259045"/>
    <xdr:sp macro="" textlink="">
      <xdr:nvSpPr>
        <xdr:cNvPr id="149" name="物件費該当値テキスト"/>
        <xdr:cNvSpPr txBox="1"/>
      </xdr:nvSpPr>
      <xdr:spPr>
        <a:xfrm>
          <a:off x="16598900" y="265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81643</xdr:rowOff>
    </xdr:from>
    <xdr:to>
      <xdr:col>22</xdr:col>
      <xdr:colOff>615950</xdr:colOff>
      <xdr:row>17</xdr:row>
      <xdr:rowOff>11793</xdr:rowOff>
    </xdr:to>
    <xdr:sp macro="" textlink="">
      <xdr:nvSpPr>
        <xdr:cNvPr id="150" name="円/楕円 149"/>
        <xdr:cNvSpPr/>
      </xdr:nvSpPr>
      <xdr:spPr>
        <a:xfrm>
          <a:off x="15621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168020</xdr:rowOff>
    </xdr:from>
    <xdr:ext cx="736600" cy="259045"/>
    <xdr:sp macro="" textlink="">
      <xdr:nvSpPr>
        <xdr:cNvPr id="151" name="テキスト ボックス 150"/>
        <xdr:cNvSpPr txBox="1"/>
      </xdr:nvSpPr>
      <xdr:spPr>
        <a:xfrm>
          <a:off x="15290800" y="291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92529</xdr:rowOff>
    </xdr:from>
    <xdr:to>
      <xdr:col>21</xdr:col>
      <xdr:colOff>412750</xdr:colOff>
      <xdr:row>17</xdr:row>
      <xdr:rowOff>22679</xdr:rowOff>
    </xdr:to>
    <xdr:sp macro="" textlink="">
      <xdr:nvSpPr>
        <xdr:cNvPr id="152" name="円/楕円 151"/>
        <xdr:cNvSpPr/>
      </xdr:nvSpPr>
      <xdr:spPr>
        <a:xfrm>
          <a:off x="14732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7456</xdr:rowOff>
    </xdr:from>
    <xdr:ext cx="762000" cy="259045"/>
    <xdr:sp macro="" textlink="">
      <xdr:nvSpPr>
        <xdr:cNvPr id="153" name="テキスト ボックス 152"/>
        <xdr:cNvSpPr txBox="1"/>
      </xdr:nvSpPr>
      <xdr:spPr>
        <a:xfrm>
          <a:off x="14401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103414</xdr:rowOff>
    </xdr:from>
    <xdr:to>
      <xdr:col>20</xdr:col>
      <xdr:colOff>209550</xdr:colOff>
      <xdr:row>17</xdr:row>
      <xdr:rowOff>33564</xdr:rowOff>
    </xdr:to>
    <xdr:sp macro="" textlink="">
      <xdr:nvSpPr>
        <xdr:cNvPr id="154" name="円/楕円 153"/>
        <xdr:cNvSpPr/>
      </xdr:nvSpPr>
      <xdr:spPr>
        <a:xfrm>
          <a:off x="13843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55" name="テキスト ボックス 154"/>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56" name="円/楕円 155"/>
        <xdr:cNvSpPr/>
      </xdr:nvSpPr>
      <xdr:spPr>
        <a:xfrm>
          <a:off x="12954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57" name="テキスト ボックス 156"/>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ついては障害福祉サービス給付費の増額などにより上昇傾向にあるものの、全国平均、岡山県平均、類似団体平均に比べ、平均を大きく下回っている。これは高齢化は進んでいるが、対象者数や利用者数が他と比較して少ないためと考えられる。</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53522</xdr:rowOff>
    </xdr:from>
    <xdr:to>
      <xdr:col>7</xdr:col>
      <xdr:colOff>15875</xdr:colOff>
      <xdr:row>53</xdr:row>
      <xdr:rowOff>102507</xdr:rowOff>
    </xdr:to>
    <xdr:cxnSp macro="">
      <xdr:nvCxnSpPr>
        <xdr:cNvPr id="192" name="直線コネクタ 191"/>
        <xdr:cNvCxnSpPr/>
      </xdr:nvCxnSpPr>
      <xdr:spPr>
        <a:xfrm>
          <a:off x="3987800" y="9140372"/>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3"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143328</xdr:rowOff>
    </xdr:from>
    <xdr:to>
      <xdr:col>5</xdr:col>
      <xdr:colOff>549275</xdr:colOff>
      <xdr:row>53</xdr:row>
      <xdr:rowOff>53522</xdr:rowOff>
    </xdr:to>
    <xdr:cxnSp macro="">
      <xdr:nvCxnSpPr>
        <xdr:cNvPr id="195" name="直線コネクタ 194"/>
        <xdr:cNvCxnSpPr/>
      </xdr:nvCxnSpPr>
      <xdr:spPr>
        <a:xfrm>
          <a:off x="3098800" y="90587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7" name="テキスト ボックス 196"/>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143328</xdr:rowOff>
    </xdr:from>
    <xdr:to>
      <xdr:col>4</xdr:col>
      <xdr:colOff>346075</xdr:colOff>
      <xdr:row>52</xdr:row>
      <xdr:rowOff>143328</xdr:rowOff>
    </xdr:to>
    <xdr:cxnSp macro="">
      <xdr:nvCxnSpPr>
        <xdr:cNvPr id="198" name="直線コネクタ 197"/>
        <xdr:cNvCxnSpPr/>
      </xdr:nvCxnSpPr>
      <xdr:spPr>
        <a:xfrm>
          <a:off x="2209800" y="9058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00" name="テキスト ボックス 199"/>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94343</xdr:rowOff>
    </xdr:from>
    <xdr:to>
      <xdr:col>3</xdr:col>
      <xdr:colOff>142875</xdr:colOff>
      <xdr:row>52</xdr:row>
      <xdr:rowOff>143328</xdr:rowOff>
    </xdr:to>
    <xdr:cxnSp macro="">
      <xdr:nvCxnSpPr>
        <xdr:cNvPr id="201" name="直線コネクタ 200"/>
        <xdr:cNvCxnSpPr/>
      </xdr:nvCxnSpPr>
      <xdr:spPr>
        <a:xfrm>
          <a:off x="1320800" y="90097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56442</xdr:rowOff>
    </xdr:from>
    <xdr:ext cx="762000" cy="259045"/>
    <xdr:sp macro="" textlink="">
      <xdr:nvSpPr>
        <xdr:cNvPr id="203" name="テキスト ボックス 202"/>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4" name="フローチャート : 判断 203"/>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5" name="テキスト ボックス 204"/>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51707</xdr:rowOff>
    </xdr:from>
    <xdr:to>
      <xdr:col>7</xdr:col>
      <xdr:colOff>66675</xdr:colOff>
      <xdr:row>53</xdr:row>
      <xdr:rowOff>153307</xdr:rowOff>
    </xdr:to>
    <xdr:sp macro="" textlink="">
      <xdr:nvSpPr>
        <xdr:cNvPr id="211" name="円/楕円 210"/>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131734</xdr:rowOff>
    </xdr:from>
    <xdr:ext cx="762000" cy="259045"/>
    <xdr:sp macro="" textlink="">
      <xdr:nvSpPr>
        <xdr:cNvPr id="212" name="扶助費該当値テキスト"/>
        <xdr:cNvSpPr txBox="1"/>
      </xdr:nvSpPr>
      <xdr:spPr>
        <a:xfrm>
          <a:off x="4914900" y="904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2722</xdr:rowOff>
    </xdr:from>
    <xdr:to>
      <xdr:col>5</xdr:col>
      <xdr:colOff>600075</xdr:colOff>
      <xdr:row>53</xdr:row>
      <xdr:rowOff>104322</xdr:rowOff>
    </xdr:to>
    <xdr:sp macro="" textlink="">
      <xdr:nvSpPr>
        <xdr:cNvPr id="213" name="円/楕円 212"/>
        <xdr:cNvSpPr/>
      </xdr:nvSpPr>
      <xdr:spPr>
        <a:xfrm>
          <a:off x="3937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114499</xdr:rowOff>
    </xdr:from>
    <xdr:ext cx="736600" cy="259045"/>
    <xdr:sp macro="" textlink="">
      <xdr:nvSpPr>
        <xdr:cNvPr id="214" name="テキスト ボックス 213"/>
        <xdr:cNvSpPr txBox="1"/>
      </xdr:nvSpPr>
      <xdr:spPr>
        <a:xfrm>
          <a:off x="3606800" y="885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92528</xdr:rowOff>
    </xdr:from>
    <xdr:to>
      <xdr:col>4</xdr:col>
      <xdr:colOff>396875</xdr:colOff>
      <xdr:row>53</xdr:row>
      <xdr:rowOff>22678</xdr:rowOff>
    </xdr:to>
    <xdr:sp macro="" textlink="">
      <xdr:nvSpPr>
        <xdr:cNvPr id="215" name="円/楕円 214"/>
        <xdr:cNvSpPr/>
      </xdr:nvSpPr>
      <xdr:spPr>
        <a:xfrm>
          <a:off x="3048000" y="900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32855</xdr:rowOff>
    </xdr:from>
    <xdr:ext cx="762000" cy="259045"/>
    <xdr:sp macro="" textlink="">
      <xdr:nvSpPr>
        <xdr:cNvPr id="216" name="テキスト ボックス 215"/>
        <xdr:cNvSpPr txBox="1"/>
      </xdr:nvSpPr>
      <xdr:spPr>
        <a:xfrm>
          <a:off x="2717800" y="877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92528</xdr:rowOff>
    </xdr:from>
    <xdr:to>
      <xdr:col>3</xdr:col>
      <xdr:colOff>193675</xdr:colOff>
      <xdr:row>53</xdr:row>
      <xdr:rowOff>22678</xdr:rowOff>
    </xdr:to>
    <xdr:sp macro="" textlink="">
      <xdr:nvSpPr>
        <xdr:cNvPr id="217" name="円/楕円 216"/>
        <xdr:cNvSpPr/>
      </xdr:nvSpPr>
      <xdr:spPr>
        <a:xfrm>
          <a:off x="2159000" y="900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32855</xdr:rowOff>
    </xdr:from>
    <xdr:ext cx="762000" cy="259045"/>
    <xdr:sp macro="" textlink="">
      <xdr:nvSpPr>
        <xdr:cNvPr id="218" name="テキスト ボックス 217"/>
        <xdr:cNvSpPr txBox="1"/>
      </xdr:nvSpPr>
      <xdr:spPr>
        <a:xfrm>
          <a:off x="1828800" y="877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43543</xdr:rowOff>
    </xdr:from>
    <xdr:to>
      <xdr:col>1</xdr:col>
      <xdr:colOff>676275</xdr:colOff>
      <xdr:row>52</xdr:row>
      <xdr:rowOff>145143</xdr:rowOff>
    </xdr:to>
    <xdr:sp macro="" textlink="">
      <xdr:nvSpPr>
        <xdr:cNvPr id="219" name="円/楕円 218"/>
        <xdr:cNvSpPr/>
      </xdr:nvSpPr>
      <xdr:spPr>
        <a:xfrm>
          <a:off x="1270000" y="8958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155320</xdr:rowOff>
    </xdr:from>
    <xdr:ext cx="762000" cy="259045"/>
    <xdr:sp macro="" textlink="">
      <xdr:nvSpPr>
        <xdr:cNvPr id="220" name="テキスト ボックス 219"/>
        <xdr:cNvSpPr txBox="1"/>
      </xdr:nvSpPr>
      <xdr:spPr>
        <a:xfrm>
          <a:off x="939800" y="872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その他経費については、</a:t>
          </a:r>
          <a:r>
            <a:rPr kumimoji="1" lang="en-US" altLang="ja-JP" sz="1300">
              <a:latin typeface="ＭＳ Ｐゴシック"/>
            </a:rPr>
            <a:t>0.8</a:t>
          </a:r>
          <a:r>
            <a:rPr kumimoji="1" lang="ja-JP" altLang="en-US" sz="1300">
              <a:latin typeface="ＭＳ Ｐゴシック"/>
            </a:rPr>
            <a:t>％増となり岡山県平均、類似団体平均を上回る数値となった。国民健康保険事業会計や介護保険事業会計への繰出金が増額となったことが主な要因である。</a:t>
          </a:r>
        </a:p>
        <a:p>
          <a:r>
            <a:rPr kumimoji="1" lang="ja-JP" altLang="en-US" sz="1300">
              <a:latin typeface="ＭＳ Ｐゴシック"/>
            </a:rPr>
            <a:t>今後も、各公営事業会計、各公営企業会計への繰出金の増加が懸念されるところであるが、各事業においては独立採算の原則に立ち返った健全運営を一層推進する。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107950</xdr:rowOff>
    </xdr:to>
    <xdr:cxnSp macro="">
      <xdr:nvCxnSpPr>
        <xdr:cNvPr id="253" name="直線コネクタ 252"/>
        <xdr:cNvCxnSpPr/>
      </xdr:nvCxnSpPr>
      <xdr:spPr>
        <a:xfrm>
          <a:off x="15671800" y="9842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54"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8890</xdr:rowOff>
    </xdr:from>
    <xdr:to>
      <xdr:col>22</xdr:col>
      <xdr:colOff>565150</xdr:colOff>
      <xdr:row>57</xdr:row>
      <xdr:rowOff>69850</xdr:rowOff>
    </xdr:to>
    <xdr:cxnSp macro="">
      <xdr:nvCxnSpPr>
        <xdr:cNvPr id="256" name="直線コネクタ 255"/>
        <xdr:cNvCxnSpPr/>
      </xdr:nvCxnSpPr>
      <xdr:spPr>
        <a:xfrm>
          <a:off x="14782800" y="97815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8" name="テキスト ボックス 257"/>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57</xdr:row>
      <xdr:rowOff>8890</xdr:rowOff>
    </xdr:to>
    <xdr:cxnSp macro="">
      <xdr:nvCxnSpPr>
        <xdr:cNvPr id="259" name="直線コネクタ 258"/>
        <xdr:cNvCxnSpPr/>
      </xdr:nvCxnSpPr>
      <xdr:spPr>
        <a:xfrm>
          <a:off x="13893800" y="96901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1" name="テキスト ボックス 260"/>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50800</xdr:rowOff>
    </xdr:from>
    <xdr:to>
      <xdr:col>20</xdr:col>
      <xdr:colOff>158750</xdr:colOff>
      <xdr:row>56</xdr:row>
      <xdr:rowOff>88900</xdr:rowOff>
    </xdr:to>
    <xdr:cxnSp macro="">
      <xdr:nvCxnSpPr>
        <xdr:cNvPr id="262" name="直線コネクタ 261"/>
        <xdr:cNvCxnSpPr/>
      </xdr:nvCxnSpPr>
      <xdr:spPr>
        <a:xfrm>
          <a:off x="13004800" y="9652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4" name="テキスト ボックス 263"/>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5" name="フローチャート : 判断 264"/>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6" name="テキスト ボックス 265"/>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57150</xdr:rowOff>
    </xdr:from>
    <xdr:to>
      <xdr:col>24</xdr:col>
      <xdr:colOff>82550</xdr:colOff>
      <xdr:row>57</xdr:row>
      <xdr:rowOff>158750</xdr:rowOff>
    </xdr:to>
    <xdr:sp macro="" textlink="">
      <xdr:nvSpPr>
        <xdr:cNvPr id="272" name="円/楕円 271"/>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29227</xdr:rowOff>
    </xdr:from>
    <xdr:ext cx="762000" cy="259045"/>
    <xdr:sp macro="" textlink="">
      <xdr:nvSpPr>
        <xdr:cNvPr id="273" name="その他該当値テキスト"/>
        <xdr:cNvSpPr txBox="1"/>
      </xdr:nvSpPr>
      <xdr:spPr>
        <a:xfrm>
          <a:off x="16598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19050</xdr:rowOff>
    </xdr:from>
    <xdr:to>
      <xdr:col>22</xdr:col>
      <xdr:colOff>615950</xdr:colOff>
      <xdr:row>57</xdr:row>
      <xdr:rowOff>120650</xdr:rowOff>
    </xdr:to>
    <xdr:sp macro="" textlink="">
      <xdr:nvSpPr>
        <xdr:cNvPr id="274" name="円/楕円 273"/>
        <xdr:cNvSpPr/>
      </xdr:nvSpPr>
      <xdr:spPr>
        <a:xfrm>
          <a:off x="15621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75" name="テキスト ボックス 274"/>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129540</xdr:rowOff>
    </xdr:from>
    <xdr:to>
      <xdr:col>21</xdr:col>
      <xdr:colOff>412750</xdr:colOff>
      <xdr:row>57</xdr:row>
      <xdr:rowOff>59690</xdr:rowOff>
    </xdr:to>
    <xdr:sp macro="" textlink="">
      <xdr:nvSpPr>
        <xdr:cNvPr id="276" name="円/楕円 275"/>
        <xdr:cNvSpPr/>
      </xdr:nvSpPr>
      <xdr:spPr>
        <a:xfrm>
          <a:off x="14732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69867</xdr:rowOff>
    </xdr:from>
    <xdr:ext cx="762000" cy="259045"/>
    <xdr:sp macro="" textlink="">
      <xdr:nvSpPr>
        <xdr:cNvPr id="277" name="テキスト ボックス 276"/>
        <xdr:cNvSpPr txBox="1"/>
      </xdr:nvSpPr>
      <xdr:spPr>
        <a:xfrm>
          <a:off x="14401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38100</xdr:rowOff>
    </xdr:from>
    <xdr:to>
      <xdr:col>20</xdr:col>
      <xdr:colOff>209550</xdr:colOff>
      <xdr:row>56</xdr:row>
      <xdr:rowOff>139700</xdr:rowOff>
    </xdr:to>
    <xdr:sp macro="" textlink="">
      <xdr:nvSpPr>
        <xdr:cNvPr id="278" name="円/楕円 277"/>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149877</xdr:rowOff>
    </xdr:from>
    <xdr:ext cx="762000" cy="259045"/>
    <xdr:sp macro="" textlink="">
      <xdr:nvSpPr>
        <xdr:cNvPr id="279" name="テキスト ボックス 278"/>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80" name="円/楕円 279"/>
        <xdr:cNvSpPr/>
      </xdr:nvSpPr>
      <xdr:spPr>
        <a:xfrm>
          <a:off x="12954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81" name="テキスト ボックス 280"/>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補助費については、全国平均、岡山県平均、類似団体平均を下回っている。</a:t>
          </a:r>
          <a:r>
            <a:rPr kumimoji="1" lang="ja-JP" altLang="en-US" sz="1300">
              <a:solidFill>
                <a:schemeClr val="dk1"/>
              </a:solidFill>
              <a:effectLst/>
              <a:latin typeface="+mn-lt"/>
              <a:ea typeface="+mn-ea"/>
              <a:cs typeface="+mn-cs"/>
            </a:rPr>
            <a:t>これは合併後、報償費や補助費の一斉見直しを行い５％～１５％の縮減を行ってきたことによる。</a:t>
          </a:r>
          <a:r>
            <a:rPr kumimoji="1" lang="ja-JP" altLang="ja-JP" sz="1300">
              <a:solidFill>
                <a:schemeClr val="dk1"/>
              </a:solidFill>
              <a:effectLst/>
              <a:latin typeface="+mn-lt"/>
              <a:ea typeface="+mn-ea"/>
              <a:cs typeface="+mn-cs"/>
            </a:rPr>
            <a:t>今後も各補助金の見直しを行い、適正な執行に努める。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153670</xdr:rowOff>
    </xdr:from>
    <xdr:to>
      <xdr:col>24</xdr:col>
      <xdr:colOff>31750</xdr:colOff>
      <xdr:row>33</xdr:row>
      <xdr:rowOff>161290</xdr:rowOff>
    </xdr:to>
    <xdr:cxnSp macro="">
      <xdr:nvCxnSpPr>
        <xdr:cNvPr id="314" name="直線コネクタ 313"/>
        <xdr:cNvCxnSpPr/>
      </xdr:nvCxnSpPr>
      <xdr:spPr>
        <a:xfrm>
          <a:off x="15671800" y="58115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59707</xdr:rowOff>
    </xdr:from>
    <xdr:ext cx="762000" cy="259045"/>
    <xdr:sp macro="" textlink="">
      <xdr:nvSpPr>
        <xdr:cNvPr id="315" name="補助費等平均値テキスト"/>
        <xdr:cNvSpPr txBox="1"/>
      </xdr:nvSpPr>
      <xdr:spPr>
        <a:xfrm>
          <a:off x="16598900" y="6060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153670</xdr:rowOff>
    </xdr:from>
    <xdr:to>
      <xdr:col>22</xdr:col>
      <xdr:colOff>565150</xdr:colOff>
      <xdr:row>34</xdr:row>
      <xdr:rowOff>12700</xdr:rowOff>
    </xdr:to>
    <xdr:cxnSp macro="">
      <xdr:nvCxnSpPr>
        <xdr:cNvPr id="317" name="直線コネクタ 316"/>
        <xdr:cNvCxnSpPr/>
      </xdr:nvCxnSpPr>
      <xdr:spPr>
        <a:xfrm flipV="1">
          <a:off x="14782800" y="5811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10177</xdr:rowOff>
    </xdr:from>
    <xdr:ext cx="736600" cy="259045"/>
    <xdr:sp macro="" textlink="">
      <xdr:nvSpPr>
        <xdr:cNvPr id="319" name="テキスト ボックス 318"/>
        <xdr:cNvSpPr txBox="1"/>
      </xdr:nvSpPr>
      <xdr:spPr>
        <a:xfrm>
          <a:off x="15290800" y="618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xdr:rowOff>
    </xdr:from>
    <xdr:to>
      <xdr:col>21</xdr:col>
      <xdr:colOff>361950</xdr:colOff>
      <xdr:row>34</xdr:row>
      <xdr:rowOff>165100</xdr:rowOff>
    </xdr:to>
    <xdr:cxnSp macro="">
      <xdr:nvCxnSpPr>
        <xdr:cNvPr id="320" name="直線コネクタ 319"/>
        <xdr:cNvCxnSpPr/>
      </xdr:nvCxnSpPr>
      <xdr:spPr>
        <a:xfrm flipV="1">
          <a:off x="13893800" y="58420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17797</xdr:rowOff>
    </xdr:from>
    <xdr:ext cx="762000" cy="259045"/>
    <xdr:sp macro="" textlink="">
      <xdr:nvSpPr>
        <xdr:cNvPr id="322" name="テキスト ボックス 321"/>
        <xdr:cNvSpPr txBox="1"/>
      </xdr:nvSpPr>
      <xdr:spPr>
        <a:xfrm>
          <a:off x="14401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165100</xdr:rowOff>
    </xdr:from>
    <xdr:to>
      <xdr:col>20</xdr:col>
      <xdr:colOff>158750</xdr:colOff>
      <xdr:row>35</xdr:row>
      <xdr:rowOff>1270</xdr:rowOff>
    </xdr:to>
    <xdr:cxnSp macro="">
      <xdr:nvCxnSpPr>
        <xdr:cNvPr id="323" name="直線コネクタ 322"/>
        <xdr:cNvCxnSpPr/>
      </xdr:nvCxnSpPr>
      <xdr:spPr>
        <a:xfrm flipV="1">
          <a:off x="13004800" y="5994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25" name="テキスト ボックス 324"/>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26" name="フローチャート : 判断 325"/>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113047</xdr:rowOff>
    </xdr:from>
    <xdr:ext cx="762000" cy="259045"/>
    <xdr:sp macro="" textlink="">
      <xdr:nvSpPr>
        <xdr:cNvPr id="327" name="テキスト ボックス 326"/>
        <xdr:cNvSpPr txBox="1"/>
      </xdr:nvSpPr>
      <xdr:spPr>
        <a:xfrm>
          <a:off x="12623800" y="611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110490</xdr:rowOff>
    </xdr:from>
    <xdr:to>
      <xdr:col>24</xdr:col>
      <xdr:colOff>82550</xdr:colOff>
      <xdr:row>34</xdr:row>
      <xdr:rowOff>40640</xdr:rowOff>
    </xdr:to>
    <xdr:sp macro="" textlink="">
      <xdr:nvSpPr>
        <xdr:cNvPr id="333" name="円/楕円 332"/>
        <xdr:cNvSpPr/>
      </xdr:nvSpPr>
      <xdr:spPr>
        <a:xfrm>
          <a:off x="164592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127017</xdr:rowOff>
    </xdr:from>
    <xdr:ext cx="762000" cy="259045"/>
    <xdr:sp macro="" textlink="">
      <xdr:nvSpPr>
        <xdr:cNvPr id="334" name="補助費等該当値テキスト"/>
        <xdr:cNvSpPr txBox="1"/>
      </xdr:nvSpPr>
      <xdr:spPr>
        <a:xfrm>
          <a:off x="165989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102870</xdr:rowOff>
    </xdr:from>
    <xdr:to>
      <xdr:col>22</xdr:col>
      <xdr:colOff>615950</xdr:colOff>
      <xdr:row>34</xdr:row>
      <xdr:rowOff>33020</xdr:rowOff>
    </xdr:to>
    <xdr:sp macro="" textlink="">
      <xdr:nvSpPr>
        <xdr:cNvPr id="335" name="円/楕円 334"/>
        <xdr:cNvSpPr/>
      </xdr:nvSpPr>
      <xdr:spPr>
        <a:xfrm>
          <a:off x="15621000" y="576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43197</xdr:rowOff>
    </xdr:from>
    <xdr:ext cx="736600" cy="259045"/>
    <xdr:sp macro="" textlink="">
      <xdr:nvSpPr>
        <xdr:cNvPr id="336" name="テキスト ボックス 335"/>
        <xdr:cNvSpPr txBox="1"/>
      </xdr:nvSpPr>
      <xdr:spPr>
        <a:xfrm>
          <a:off x="15290800" y="552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133350</xdr:rowOff>
    </xdr:from>
    <xdr:to>
      <xdr:col>21</xdr:col>
      <xdr:colOff>412750</xdr:colOff>
      <xdr:row>34</xdr:row>
      <xdr:rowOff>63500</xdr:rowOff>
    </xdr:to>
    <xdr:sp macro="" textlink="">
      <xdr:nvSpPr>
        <xdr:cNvPr id="337" name="円/楕円 336"/>
        <xdr:cNvSpPr/>
      </xdr:nvSpPr>
      <xdr:spPr>
        <a:xfrm>
          <a:off x="14732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73677</xdr:rowOff>
    </xdr:from>
    <xdr:ext cx="762000" cy="259045"/>
    <xdr:sp macro="" textlink="">
      <xdr:nvSpPr>
        <xdr:cNvPr id="338" name="テキスト ボックス 337"/>
        <xdr:cNvSpPr txBox="1"/>
      </xdr:nvSpPr>
      <xdr:spPr>
        <a:xfrm>
          <a:off x="144018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114300</xdr:rowOff>
    </xdr:from>
    <xdr:to>
      <xdr:col>20</xdr:col>
      <xdr:colOff>209550</xdr:colOff>
      <xdr:row>35</xdr:row>
      <xdr:rowOff>44450</xdr:rowOff>
    </xdr:to>
    <xdr:sp macro="" textlink="">
      <xdr:nvSpPr>
        <xdr:cNvPr id="339" name="円/楕円 338"/>
        <xdr:cNvSpPr/>
      </xdr:nvSpPr>
      <xdr:spPr>
        <a:xfrm>
          <a:off x="13843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54627</xdr:rowOff>
    </xdr:from>
    <xdr:ext cx="762000" cy="259045"/>
    <xdr:sp macro="" textlink="">
      <xdr:nvSpPr>
        <xdr:cNvPr id="340" name="テキスト ボックス 339"/>
        <xdr:cNvSpPr txBox="1"/>
      </xdr:nvSpPr>
      <xdr:spPr>
        <a:xfrm>
          <a:off x="13512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121920</xdr:rowOff>
    </xdr:from>
    <xdr:to>
      <xdr:col>19</xdr:col>
      <xdr:colOff>6350</xdr:colOff>
      <xdr:row>35</xdr:row>
      <xdr:rowOff>52070</xdr:rowOff>
    </xdr:to>
    <xdr:sp macro="" textlink="">
      <xdr:nvSpPr>
        <xdr:cNvPr id="341" name="円/楕円 340"/>
        <xdr:cNvSpPr/>
      </xdr:nvSpPr>
      <xdr:spPr>
        <a:xfrm>
          <a:off x="12954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62247</xdr:rowOff>
    </xdr:from>
    <xdr:ext cx="762000" cy="259045"/>
    <xdr:sp macro="" textlink="">
      <xdr:nvSpPr>
        <xdr:cNvPr id="342" name="テキスト ボックス 341"/>
        <xdr:cNvSpPr txBox="1"/>
      </xdr:nvSpPr>
      <xdr:spPr>
        <a:xfrm>
          <a:off x="12623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ついては、過去のインフラ整備のため、全国平均、岡山県平均、類似団体平均に例年４％近く上回っているが、公債費負担適正化計画の実施により年々改善傾向にはある。しかしながら、複数の大型プロジェクト事業が着手された影響により今年度は横ばいとなっており、普通建設事業費充当の地方債発行額については、財政運営適正化計画に基づく計画的な発行を遵守する必要があ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65278</xdr:rowOff>
    </xdr:from>
    <xdr:to>
      <xdr:col>7</xdr:col>
      <xdr:colOff>15875</xdr:colOff>
      <xdr:row>79</xdr:row>
      <xdr:rowOff>65278</xdr:rowOff>
    </xdr:to>
    <xdr:cxnSp macro="">
      <xdr:nvCxnSpPr>
        <xdr:cNvPr id="372" name="直線コネクタ 371"/>
        <xdr:cNvCxnSpPr/>
      </xdr:nvCxnSpPr>
      <xdr:spPr>
        <a:xfrm>
          <a:off x="3987800" y="136098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3"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65278</xdr:rowOff>
    </xdr:from>
    <xdr:to>
      <xdr:col>5</xdr:col>
      <xdr:colOff>549275</xdr:colOff>
      <xdr:row>79</xdr:row>
      <xdr:rowOff>97282</xdr:rowOff>
    </xdr:to>
    <xdr:cxnSp macro="">
      <xdr:nvCxnSpPr>
        <xdr:cNvPr id="375" name="直線コネクタ 374"/>
        <xdr:cNvCxnSpPr/>
      </xdr:nvCxnSpPr>
      <xdr:spPr>
        <a:xfrm flipV="1">
          <a:off x="3098800" y="1360982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7" name="テキスト ボックス 376"/>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97282</xdr:rowOff>
    </xdr:from>
    <xdr:to>
      <xdr:col>4</xdr:col>
      <xdr:colOff>346075</xdr:colOff>
      <xdr:row>79</xdr:row>
      <xdr:rowOff>143002</xdr:rowOff>
    </xdr:to>
    <xdr:cxnSp macro="">
      <xdr:nvCxnSpPr>
        <xdr:cNvPr id="378" name="直線コネクタ 377"/>
        <xdr:cNvCxnSpPr/>
      </xdr:nvCxnSpPr>
      <xdr:spPr>
        <a:xfrm flipV="1">
          <a:off x="2209800" y="1364183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0" name="テキスト ボックス 379"/>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143002</xdr:rowOff>
    </xdr:from>
    <xdr:to>
      <xdr:col>3</xdr:col>
      <xdr:colOff>142875</xdr:colOff>
      <xdr:row>80</xdr:row>
      <xdr:rowOff>3556</xdr:rowOff>
    </xdr:to>
    <xdr:cxnSp macro="">
      <xdr:nvCxnSpPr>
        <xdr:cNvPr id="381" name="直線コネクタ 380"/>
        <xdr:cNvCxnSpPr/>
      </xdr:nvCxnSpPr>
      <xdr:spPr>
        <a:xfrm flipV="1">
          <a:off x="1320800" y="136875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3" name="テキスト ボックス 382"/>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4" name="フローチャート : 判断 383"/>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25671</xdr:rowOff>
    </xdr:from>
    <xdr:ext cx="762000" cy="259045"/>
    <xdr:sp macro="" textlink="">
      <xdr:nvSpPr>
        <xdr:cNvPr id="385" name="テキスト ボックス 384"/>
        <xdr:cNvSpPr txBox="1"/>
      </xdr:nvSpPr>
      <xdr:spPr>
        <a:xfrm>
          <a:off x="939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14478</xdr:rowOff>
    </xdr:from>
    <xdr:to>
      <xdr:col>7</xdr:col>
      <xdr:colOff>66675</xdr:colOff>
      <xdr:row>79</xdr:row>
      <xdr:rowOff>116078</xdr:rowOff>
    </xdr:to>
    <xdr:sp macro="" textlink="">
      <xdr:nvSpPr>
        <xdr:cNvPr id="391" name="円/楕円 390"/>
        <xdr:cNvSpPr/>
      </xdr:nvSpPr>
      <xdr:spPr>
        <a:xfrm>
          <a:off x="47752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158005</xdr:rowOff>
    </xdr:from>
    <xdr:ext cx="762000" cy="259045"/>
    <xdr:sp macro="" textlink="">
      <xdr:nvSpPr>
        <xdr:cNvPr id="392" name="公債費該当値テキスト"/>
        <xdr:cNvSpPr txBox="1"/>
      </xdr:nvSpPr>
      <xdr:spPr>
        <a:xfrm>
          <a:off x="4914900" y="1353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14478</xdr:rowOff>
    </xdr:from>
    <xdr:to>
      <xdr:col>5</xdr:col>
      <xdr:colOff>600075</xdr:colOff>
      <xdr:row>79</xdr:row>
      <xdr:rowOff>116078</xdr:rowOff>
    </xdr:to>
    <xdr:sp macro="" textlink="">
      <xdr:nvSpPr>
        <xdr:cNvPr id="393" name="円/楕円 392"/>
        <xdr:cNvSpPr/>
      </xdr:nvSpPr>
      <xdr:spPr>
        <a:xfrm>
          <a:off x="3937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100855</xdr:rowOff>
    </xdr:from>
    <xdr:ext cx="736600" cy="259045"/>
    <xdr:sp macro="" textlink="">
      <xdr:nvSpPr>
        <xdr:cNvPr id="394" name="テキスト ボックス 393"/>
        <xdr:cNvSpPr txBox="1"/>
      </xdr:nvSpPr>
      <xdr:spPr>
        <a:xfrm>
          <a:off x="3606800" y="13645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46482</xdr:rowOff>
    </xdr:from>
    <xdr:to>
      <xdr:col>4</xdr:col>
      <xdr:colOff>396875</xdr:colOff>
      <xdr:row>79</xdr:row>
      <xdr:rowOff>148082</xdr:rowOff>
    </xdr:to>
    <xdr:sp macro="" textlink="">
      <xdr:nvSpPr>
        <xdr:cNvPr id="395" name="円/楕円 394"/>
        <xdr:cNvSpPr/>
      </xdr:nvSpPr>
      <xdr:spPr>
        <a:xfrm>
          <a:off x="3048000" y="1359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132859</xdr:rowOff>
    </xdr:from>
    <xdr:ext cx="762000" cy="259045"/>
    <xdr:sp macro="" textlink="">
      <xdr:nvSpPr>
        <xdr:cNvPr id="396" name="テキスト ボックス 395"/>
        <xdr:cNvSpPr txBox="1"/>
      </xdr:nvSpPr>
      <xdr:spPr>
        <a:xfrm>
          <a:off x="2717800" y="13677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92202</xdr:rowOff>
    </xdr:from>
    <xdr:to>
      <xdr:col>3</xdr:col>
      <xdr:colOff>193675</xdr:colOff>
      <xdr:row>80</xdr:row>
      <xdr:rowOff>22352</xdr:rowOff>
    </xdr:to>
    <xdr:sp macro="" textlink="">
      <xdr:nvSpPr>
        <xdr:cNvPr id="397" name="円/楕円 396"/>
        <xdr:cNvSpPr/>
      </xdr:nvSpPr>
      <xdr:spPr>
        <a:xfrm>
          <a:off x="2159000" y="1363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7129</xdr:rowOff>
    </xdr:from>
    <xdr:ext cx="762000" cy="259045"/>
    <xdr:sp macro="" textlink="">
      <xdr:nvSpPr>
        <xdr:cNvPr id="398" name="テキスト ボックス 397"/>
        <xdr:cNvSpPr txBox="1"/>
      </xdr:nvSpPr>
      <xdr:spPr>
        <a:xfrm>
          <a:off x="1828800" y="1372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124206</xdr:rowOff>
    </xdr:from>
    <xdr:to>
      <xdr:col>1</xdr:col>
      <xdr:colOff>676275</xdr:colOff>
      <xdr:row>80</xdr:row>
      <xdr:rowOff>54356</xdr:rowOff>
    </xdr:to>
    <xdr:sp macro="" textlink="">
      <xdr:nvSpPr>
        <xdr:cNvPr id="399" name="円/楕円 398"/>
        <xdr:cNvSpPr/>
      </xdr:nvSpPr>
      <xdr:spPr>
        <a:xfrm>
          <a:off x="12700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39133</xdr:rowOff>
    </xdr:from>
    <xdr:ext cx="762000" cy="259045"/>
    <xdr:sp macro="" textlink="">
      <xdr:nvSpPr>
        <xdr:cNvPr id="400" name="テキスト ボックス 399"/>
        <xdr:cNvSpPr txBox="1"/>
      </xdr:nvSpPr>
      <xdr:spPr>
        <a:xfrm>
          <a:off x="939800" y="137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各平均を下回っているが、今後の一般財源の減少に備え、より一層の効率化を図る必要がある。そのためにも、直近の行財政改革は平成２６年度をもって終了したが、改善中途の事項が散見されること及び次期指針等が策定される前であることから、引き続き当該実施計画の内容に沿った改善に努める。また、行政運営の効率化、行政関与の必要性等を考慮のうえ、民間委託についても再検討を行い行政のスリム化に努め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146050</xdr:rowOff>
    </xdr:from>
    <xdr:to>
      <xdr:col>24</xdr:col>
      <xdr:colOff>31750</xdr:colOff>
      <xdr:row>76</xdr:row>
      <xdr:rowOff>20320</xdr:rowOff>
    </xdr:to>
    <xdr:cxnSp macro="">
      <xdr:nvCxnSpPr>
        <xdr:cNvPr id="433" name="直線コネクタ 432"/>
        <xdr:cNvCxnSpPr/>
      </xdr:nvCxnSpPr>
      <xdr:spPr>
        <a:xfrm>
          <a:off x="15671800" y="130048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147338</xdr:rowOff>
    </xdr:from>
    <xdr:ext cx="762000" cy="259045"/>
    <xdr:sp macro="" textlink="">
      <xdr:nvSpPr>
        <xdr:cNvPr id="434" name="公債費以外平均値テキスト"/>
        <xdr:cNvSpPr txBox="1"/>
      </xdr:nvSpPr>
      <xdr:spPr>
        <a:xfrm>
          <a:off x="16598900" y="1317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146050</xdr:rowOff>
    </xdr:from>
    <xdr:to>
      <xdr:col>22</xdr:col>
      <xdr:colOff>565150</xdr:colOff>
      <xdr:row>75</xdr:row>
      <xdr:rowOff>146050</xdr:rowOff>
    </xdr:to>
    <xdr:cxnSp macro="">
      <xdr:nvCxnSpPr>
        <xdr:cNvPr id="436" name="直線コネクタ 435"/>
        <xdr:cNvCxnSpPr/>
      </xdr:nvCxnSpPr>
      <xdr:spPr>
        <a:xfrm>
          <a:off x="14782800" y="1300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52088</xdr:rowOff>
    </xdr:from>
    <xdr:ext cx="736600" cy="259045"/>
    <xdr:sp macro="" textlink="">
      <xdr:nvSpPr>
        <xdr:cNvPr id="438" name="テキスト ボックス 437"/>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146050</xdr:rowOff>
    </xdr:from>
    <xdr:to>
      <xdr:col>21</xdr:col>
      <xdr:colOff>361950</xdr:colOff>
      <xdr:row>75</xdr:row>
      <xdr:rowOff>168911</xdr:rowOff>
    </xdr:to>
    <xdr:cxnSp macro="">
      <xdr:nvCxnSpPr>
        <xdr:cNvPr id="439" name="直線コネクタ 438"/>
        <xdr:cNvCxnSpPr/>
      </xdr:nvCxnSpPr>
      <xdr:spPr>
        <a:xfrm flipV="1">
          <a:off x="13893800" y="130048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67327</xdr:rowOff>
    </xdr:from>
    <xdr:ext cx="762000" cy="259045"/>
    <xdr:sp macro="" textlink="">
      <xdr:nvSpPr>
        <xdr:cNvPr id="441" name="テキスト ボックス 440"/>
        <xdr:cNvSpPr txBox="1"/>
      </xdr:nvSpPr>
      <xdr:spPr>
        <a:xfrm>
          <a:off x="14401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62230</xdr:rowOff>
    </xdr:from>
    <xdr:to>
      <xdr:col>20</xdr:col>
      <xdr:colOff>158750</xdr:colOff>
      <xdr:row>75</xdr:row>
      <xdr:rowOff>168911</xdr:rowOff>
    </xdr:to>
    <xdr:cxnSp macro="">
      <xdr:nvCxnSpPr>
        <xdr:cNvPr id="442" name="直線コネクタ 441"/>
        <xdr:cNvCxnSpPr/>
      </xdr:nvCxnSpPr>
      <xdr:spPr>
        <a:xfrm>
          <a:off x="13004800" y="12920980"/>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25416</xdr:rowOff>
    </xdr:from>
    <xdr:ext cx="762000" cy="259045"/>
    <xdr:sp macro="" textlink="">
      <xdr:nvSpPr>
        <xdr:cNvPr id="444" name="テキスト ボックス 443"/>
        <xdr:cNvSpPr txBox="1"/>
      </xdr:nvSpPr>
      <xdr:spPr>
        <a:xfrm>
          <a:off x="13512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5" name="フローチャート : 判断 444"/>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6" name="テキスト ボックス 445"/>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140970</xdr:rowOff>
    </xdr:from>
    <xdr:to>
      <xdr:col>24</xdr:col>
      <xdr:colOff>82550</xdr:colOff>
      <xdr:row>76</xdr:row>
      <xdr:rowOff>71120</xdr:rowOff>
    </xdr:to>
    <xdr:sp macro="" textlink="">
      <xdr:nvSpPr>
        <xdr:cNvPr id="452" name="円/楕円 451"/>
        <xdr:cNvSpPr/>
      </xdr:nvSpPr>
      <xdr:spPr>
        <a:xfrm>
          <a:off x="164592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157497</xdr:rowOff>
    </xdr:from>
    <xdr:ext cx="762000" cy="259045"/>
    <xdr:sp macro="" textlink="">
      <xdr:nvSpPr>
        <xdr:cNvPr id="453" name="公債費以外該当値テキスト"/>
        <xdr:cNvSpPr txBox="1"/>
      </xdr:nvSpPr>
      <xdr:spPr>
        <a:xfrm>
          <a:off x="165989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95250</xdr:rowOff>
    </xdr:from>
    <xdr:to>
      <xdr:col>22</xdr:col>
      <xdr:colOff>615950</xdr:colOff>
      <xdr:row>76</xdr:row>
      <xdr:rowOff>25400</xdr:rowOff>
    </xdr:to>
    <xdr:sp macro="" textlink="">
      <xdr:nvSpPr>
        <xdr:cNvPr id="454" name="円/楕円 453"/>
        <xdr:cNvSpPr/>
      </xdr:nvSpPr>
      <xdr:spPr>
        <a:xfrm>
          <a:off x="15621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35577</xdr:rowOff>
    </xdr:from>
    <xdr:ext cx="736600" cy="259045"/>
    <xdr:sp macro="" textlink="">
      <xdr:nvSpPr>
        <xdr:cNvPr id="455" name="テキスト ボックス 454"/>
        <xdr:cNvSpPr txBox="1"/>
      </xdr:nvSpPr>
      <xdr:spPr>
        <a:xfrm>
          <a:off x="15290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95250</xdr:rowOff>
    </xdr:from>
    <xdr:to>
      <xdr:col>21</xdr:col>
      <xdr:colOff>412750</xdr:colOff>
      <xdr:row>76</xdr:row>
      <xdr:rowOff>25400</xdr:rowOff>
    </xdr:to>
    <xdr:sp macro="" textlink="">
      <xdr:nvSpPr>
        <xdr:cNvPr id="456" name="円/楕円 455"/>
        <xdr:cNvSpPr/>
      </xdr:nvSpPr>
      <xdr:spPr>
        <a:xfrm>
          <a:off x="14732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35577</xdr:rowOff>
    </xdr:from>
    <xdr:ext cx="762000" cy="259045"/>
    <xdr:sp macro="" textlink="">
      <xdr:nvSpPr>
        <xdr:cNvPr id="457" name="テキスト ボックス 456"/>
        <xdr:cNvSpPr txBox="1"/>
      </xdr:nvSpPr>
      <xdr:spPr>
        <a:xfrm>
          <a:off x="14401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118110</xdr:rowOff>
    </xdr:from>
    <xdr:to>
      <xdr:col>20</xdr:col>
      <xdr:colOff>209550</xdr:colOff>
      <xdr:row>76</xdr:row>
      <xdr:rowOff>48261</xdr:rowOff>
    </xdr:to>
    <xdr:sp macro="" textlink="">
      <xdr:nvSpPr>
        <xdr:cNvPr id="458" name="円/楕円 457"/>
        <xdr:cNvSpPr/>
      </xdr:nvSpPr>
      <xdr:spPr>
        <a:xfrm>
          <a:off x="13843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58437</xdr:rowOff>
    </xdr:from>
    <xdr:ext cx="762000" cy="259045"/>
    <xdr:sp macro="" textlink="">
      <xdr:nvSpPr>
        <xdr:cNvPr id="459" name="テキスト ボックス 458"/>
        <xdr:cNvSpPr txBox="1"/>
      </xdr:nvSpPr>
      <xdr:spPr>
        <a:xfrm>
          <a:off x="135128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11430</xdr:rowOff>
    </xdr:from>
    <xdr:to>
      <xdr:col>19</xdr:col>
      <xdr:colOff>6350</xdr:colOff>
      <xdr:row>75</xdr:row>
      <xdr:rowOff>113030</xdr:rowOff>
    </xdr:to>
    <xdr:sp macro="" textlink="">
      <xdr:nvSpPr>
        <xdr:cNvPr id="460" name="円/楕円 459"/>
        <xdr:cNvSpPr/>
      </xdr:nvSpPr>
      <xdr:spPr>
        <a:xfrm>
          <a:off x="12954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123207</xdr:rowOff>
    </xdr:from>
    <xdr:ext cx="762000" cy="259045"/>
    <xdr:sp macro="" textlink="">
      <xdr:nvSpPr>
        <xdr:cNvPr id="461" name="テキスト ボックス 460"/>
        <xdr:cNvSpPr txBox="1"/>
      </xdr:nvSpPr>
      <xdr:spPr>
        <a:xfrm>
          <a:off x="12623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岡山県高梁市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145221</xdr:rowOff>
    </xdr:from>
    <xdr:to>
      <xdr:col>4</xdr:col>
      <xdr:colOff>1117600</xdr:colOff>
      <xdr:row>13</xdr:row>
      <xdr:rowOff>73970</xdr:rowOff>
    </xdr:to>
    <xdr:cxnSp macro="">
      <xdr:nvCxnSpPr>
        <xdr:cNvPr id="54" name="直線コネクタ 53"/>
        <xdr:cNvCxnSpPr/>
      </xdr:nvCxnSpPr>
      <xdr:spPr bwMode="auto">
        <a:xfrm flipV="1">
          <a:off x="5003800" y="2250246"/>
          <a:ext cx="647700" cy="1001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15963</xdr:rowOff>
    </xdr:from>
    <xdr:ext cx="762000" cy="259045"/>
    <xdr:sp macro="" textlink="">
      <xdr:nvSpPr>
        <xdr:cNvPr id="55" name="人口1人当たり決算額の推移平均値テキスト130"/>
        <xdr:cNvSpPr txBox="1"/>
      </xdr:nvSpPr>
      <xdr:spPr>
        <a:xfrm>
          <a:off x="5740400" y="2806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108388</xdr:rowOff>
    </xdr:from>
    <xdr:to>
      <xdr:col>4</xdr:col>
      <xdr:colOff>469900</xdr:colOff>
      <xdr:row>13</xdr:row>
      <xdr:rowOff>73970</xdr:rowOff>
    </xdr:to>
    <xdr:cxnSp macro="">
      <xdr:nvCxnSpPr>
        <xdr:cNvPr id="57" name="直線コネクタ 56"/>
        <xdr:cNvCxnSpPr/>
      </xdr:nvCxnSpPr>
      <xdr:spPr bwMode="auto">
        <a:xfrm>
          <a:off x="4305300" y="2213413"/>
          <a:ext cx="698500" cy="1370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168868</xdr:rowOff>
    </xdr:from>
    <xdr:ext cx="736600" cy="259045"/>
    <xdr:sp macro="" textlink="">
      <xdr:nvSpPr>
        <xdr:cNvPr id="59" name="テキスト ボックス 58"/>
        <xdr:cNvSpPr txBox="1"/>
      </xdr:nvSpPr>
      <xdr:spPr>
        <a:xfrm>
          <a:off x="4622800" y="2959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108388</xdr:rowOff>
    </xdr:from>
    <xdr:to>
      <xdr:col>3</xdr:col>
      <xdr:colOff>904875</xdr:colOff>
      <xdr:row>13</xdr:row>
      <xdr:rowOff>10847</xdr:rowOff>
    </xdr:to>
    <xdr:cxnSp macro="">
      <xdr:nvCxnSpPr>
        <xdr:cNvPr id="60" name="直線コネクタ 59"/>
        <xdr:cNvCxnSpPr/>
      </xdr:nvCxnSpPr>
      <xdr:spPr bwMode="auto">
        <a:xfrm flipV="1">
          <a:off x="3606800" y="2213413"/>
          <a:ext cx="698500" cy="739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135864</xdr:rowOff>
    </xdr:from>
    <xdr:ext cx="762000" cy="259045"/>
    <xdr:sp macro="" textlink="">
      <xdr:nvSpPr>
        <xdr:cNvPr id="62" name="テキスト ボックス 61"/>
        <xdr:cNvSpPr txBox="1"/>
      </xdr:nvSpPr>
      <xdr:spPr>
        <a:xfrm>
          <a:off x="3924300" y="292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10847</xdr:rowOff>
    </xdr:from>
    <xdr:to>
      <xdr:col>3</xdr:col>
      <xdr:colOff>206375</xdr:colOff>
      <xdr:row>13</xdr:row>
      <xdr:rowOff>35379</xdr:rowOff>
    </xdr:to>
    <xdr:cxnSp macro="">
      <xdr:nvCxnSpPr>
        <xdr:cNvPr id="63" name="直線コネクタ 62"/>
        <xdr:cNvCxnSpPr/>
      </xdr:nvCxnSpPr>
      <xdr:spPr bwMode="auto">
        <a:xfrm flipV="1">
          <a:off x="2908300" y="2287322"/>
          <a:ext cx="698500" cy="245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106218</xdr:rowOff>
    </xdr:from>
    <xdr:ext cx="762000" cy="259045"/>
    <xdr:sp macro="" textlink="">
      <xdr:nvSpPr>
        <xdr:cNvPr id="65" name="テキスト ボックス 64"/>
        <xdr:cNvSpPr txBox="1"/>
      </xdr:nvSpPr>
      <xdr:spPr>
        <a:xfrm>
          <a:off x="3225800" y="28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6010</xdr:rowOff>
    </xdr:from>
    <xdr:to>
      <xdr:col>2</xdr:col>
      <xdr:colOff>692150</xdr:colOff>
      <xdr:row>16</xdr:row>
      <xdr:rowOff>107610</xdr:rowOff>
    </xdr:to>
    <xdr:sp macro="" textlink="">
      <xdr:nvSpPr>
        <xdr:cNvPr id="66" name="フローチャート : 判断 65"/>
        <xdr:cNvSpPr/>
      </xdr:nvSpPr>
      <xdr:spPr bwMode="auto">
        <a:xfrm>
          <a:off x="2857500" y="2796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92387</xdr:rowOff>
    </xdr:from>
    <xdr:ext cx="762000" cy="259045"/>
    <xdr:sp macro="" textlink="">
      <xdr:nvSpPr>
        <xdr:cNvPr id="67" name="テキスト ボックス 66"/>
        <xdr:cNvSpPr txBox="1"/>
      </xdr:nvSpPr>
      <xdr:spPr>
        <a:xfrm>
          <a:off x="2527300" y="2883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94421</xdr:rowOff>
    </xdr:from>
    <xdr:to>
      <xdr:col>5</xdr:col>
      <xdr:colOff>34925</xdr:colOff>
      <xdr:row>13</xdr:row>
      <xdr:rowOff>24571</xdr:rowOff>
    </xdr:to>
    <xdr:sp macro="" textlink="">
      <xdr:nvSpPr>
        <xdr:cNvPr id="73" name="円/楕円 72"/>
        <xdr:cNvSpPr/>
      </xdr:nvSpPr>
      <xdr:spPr bwMode="auto">
        <a:xfrm>
          <a:off x="5600700" y="2199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110948</xdr:rowOff>
    </xdr:from>
    <xdr:ext cx="762000" cy="259045"/>
    <xdr:sp macro="" textlink="">
      <xdr:nvSpPr>
        <xdr:cNvPr id="74" name="人口1人当たり決算額の推移該当値テキスト130"/>
        <xdr:cNvSpPr txBox="1"/>
      </xdr:nvSpPr>
      <xdr:spPr>
        <a:xfrm>
          <a:off x="5740400" y="204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138,058</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23170</xdr:rowOff>
    </xdr:from>
    <xdr:to>
      <xdr:col>4</xdr:col>
      <xdr:colOff>520700</xdr:colOff>
      <xdr:row>13</xdr:row>
      <xdr:rowOff>124770</xdr:rowOff>
    </xdr:to>
    <xdr:sp macro="" textlink="">
      <xdr:nvSpPr>
        <xdr:cNvPr id="75" name="円/楕円 74"/>
        <xdr:cNvSpPr/>
      </xdr:nvSpPr>
      <xdr:spPr bwMode="auto">
        <a:xfrm>
          <a:off x="4953000" y="22996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134947</xdr:rowOff>
    </xdr:from>
    <xdr:ext cx="736600" cy="259045"/>
    <xdr:sp macro="" textlink="">
      <xdr:nvSpPr>
        <xdr:cNvPr id="76" name="テキスト ボックス 75"/>
        <xdr:cNvSpPr txBox="1"/>
      </xdr:nvSpPr>
      <xdr:spPr>
        <a:xfrm>
          <a:off x="4622800" y="2068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131,045</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57588</xdr:rowOff>
    </xdr:from>
    <xdr:to>
      <xdr:col>3</xdr:col>
      <xdr:colOff>955675</xdr:colOff>
      <xdr:row>12</xdr:row>
      <xdr:rowOff>159188</xdr:rowOff>
    </xdr:to>
    <xdr:sp macro="" textlink="">
      <xdr:nvSpPr>
        <xdr:cNvPr id="77" name="円/楕円 76"/>
        <xdr:cNvSpPr/>
      </xdr:nvSpPr>
      <xdr:spPr bwMode="auto">
        <a:xfrm>
          <a:off x="4254500" y="2162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169365</xdr:rowOff>
    </xdr:from>
    <xdr:ext cx="762000" cy="259045"/>
    <xdr:sp macro="" textlink="">
      <xdr:nvSpPr>
        <xdr:cNvPr id="78" name="テキスト ボックス 77"/>
        <xdr:cNvSpPr txBox="1"/>
      </xdr:nvSpPr>
      <xdr:spPr>
        <a:xfrm>
          <a:off x="3924300" y="1931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140,636</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131497</xdr:rowOff>
    </xdr:from>
    <xdr:to>
      <xdr:col>3</xdr:col>
      <xdr:colOff>257175</xdr:colOff>
      <xdr:row>13</xdr:row>
      <xdr:rowOff>61647</xdr:rowOff>
    </xdr:to>
    <xdr:sp macro="" textlink="">
      <xdr:nvSpPr>
        <xdr:cNvPr id="79" name="円/楕円 78"/>
        <xdr:cNvSpPr/>
      </xdr:nvSpPr>
      <xdr:spPr bwMode="auto">
        <a:xfrm>
          <a:off x="3556000" y="2236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71824</xdr:rowOff>
    </xdr:from>
    <xdr:ext cx="762000" cy="259045"/>
    <xdr:sp macro="" textlink="">
      <xdr:nvSpPr>
        <xdr:cNvPr id="80" name="テキスト ボックス 79"/>
        <xdr:cNvSpPr txBox="1"/>
      </xdr:nvSpPr>
      <xdr:spPr>
        <a:xfrm>
          <a:off x="3225800" y="2005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135,463</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156029</xdr:rowOff>
    </xdr:from>
    <xdr:to>
      <xdr:col>2</xdr:col>
      <xdr:colOff>692150</xdr:colOff>
      <xdr:row>13</xdr:row>
      <xdr:rowOff>86179</xdr:rowOff>
    </xdr:to>
    <xdr:sp macro="" textlink="">
      <xdr:nvSpPr>
        <xdr:cNvPr id="81" name="円/楕円 80"/>
        <xdr:cNvSpPr/>
      </xdr:nvSpPr>
      <xdr:spPr bwMode="auto">
        <a:xfrm>
          <a:off x="2857500" y="2261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96356</xdr:rowOff>
    </xdr:from>
    <xdr:ext cx="762000" cy="259045"/>
    <xdr:sp macro="" textlink="">
      <xdr:nvSpPr>
        <xdr:cNvPr id="82" name="テキスト ボックス 81"/>
        <xdr:cNvSpPr txBox="1"/>
      </xdr:nvSpPr>
      <xdr:spPr>
        <a:xfrm>
          <a:off x="2527300" y="2029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8" name="直線コネクタ 97"/>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9" name="テキスト ボックス 98"/>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0" name="直線コネクタ 99"/>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1" name="テキスト ボックス 100"/>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2" name="直線コネクタ 101"/>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3" name="テキスト ボックス 102"/>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4" name="直線コネクタ 103"/>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5" name="テキスト ボックス 104"/>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186870</xdr:rowOff>
    </xdr:from>
    <xdr:to>
      <xdr:col>4</xdr:col>
      <xdr:colOff>1117600</xdr:colOff>
      <xdr:row>38</xdr:row>
      <xdr:rowOff>25753</xdr:rowOff>
    </xdr:to>
    <xdr:cxnSp macro="">
      <xdr:nvCxnSpPr>
        <xdr:cNvPr id="109" name="直線コネクタ 108"/>
        <xdr:cNvCxnSpPr/>
      </xdr:nvCxnSpPr>
      <xdr:spPr bwMode="auto">
        <a:xfrm flipV="1">
          <a:off x="5651500" y="6454320"/>
          <a:ext cx="0" cy="1039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340730</xdr:rowOff>
    </xdr:from>
    <xdr:ext cx="762000" cy="259045"/>
    <xdr:sp macro="" textlink="">
      <xdr:nvSpPr>
        <xdr:cNvPr id="110" name="人口1人当たり決算額の推移最小値テキスト445"/>
        <xdr:cNvSpPr txBox="1"/>
      </xdr:nvSpPr>
      <xdr:spPr>
        <a:xfrm>
          <a:off x="5740400" y="7465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25753</xdr:rowOff>
    </xdr:from>
    <xdr:to>
      <xdr:col>5</xdr:col>
      <xdr:colOff>73025</xdr:colOff>
      <xdr:row>38</xdr:row>
      <xdr:rowOff>25753</xdr:rowOff>
    </xdr:to>
    <xdr:cxnSp macro="">
      <xdr:nvCxnSpPr>
        <xdr:cNvPr id="111" name="直線コネクタ 110"/>
        <xdr:cNvCxnSpPr/>
      </xdr:nvCxnSpPr>
      <xdr:spPr bwMode="auto">
        <a:xfrm>
          <a:off x="5562600" y="74933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273247</xdr:rowOff>
    </xdr:from>
    <xdr:ext cx="762000" cy="259045"/>
    <xdr:sp macro="" textlink="">
      <xdr:nvSpPr>
        <xdr:cNvPr id="112" name="人口1人当たり決算額の推移最大値テキスト445"/>
        <xdr:cNvSpPr txBox="1"/>
      </xdr:nvSpPr>
      <xdr:spPr>
        <a:xfrm>
          <a:off x="5740400" y="6197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34</xdr:row>
      <xdr:rowOff>186870</xdr:rowOff>
    </xdr:from>
    <xdr:to>
      <xdr:col>5</xdr:col>
      <xdr:colOff>73025</xdr:colOff>
      <xdr:row>34</xdr:row>
      <xdr:rowOff>186870</xdr:rowOff>
    </xdr:to>
    <xdr:cxnSp macro="">
      <xdr:nvCxnSpPr>
        <xdr:cNvPr id="113" name="直線コネクタ 112"/>
        <xdr:cNvCxnSpPr/>
      </xdr:nvCxnSpPr>
      <xdr:spPr bwMode="auto">
        <a:xfrm>
          <a:off x="5562600" y="64543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226875</xdr:rowOff>
    </xdr:from>
    <xdr:to>
      <xdr:col>4</xdr:col>
      <xdr:colOff>1117600</xdr:colOff>
      <xdr:row>34</xdr:row>
      <xdr:rowOff>303776</xdr:rowOff>
    </xdr:to>
    <xdr:cxnSp macro="">
      <xdr:nvCxnSpPr>
        <xdr:cNvPr id="114" name="直線コネクタ 113"/>
        <xdr:cNvCxnSpPr/>
      </xdr:nvCxnSpPr>
      <xdr:spPr bwMode="auto">
        <a:xfrm>
          <a:off x="5003800" y="6494325"/>
          <a:ext cx="647700" cy="76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246656</xdr:rowOff>
    </xdr:from>
    <xdr:ext cx="762000" cy="259045"/>
    <xdr:sp macro="" textlink="">
      <xdr:nvSpPr>
        <xdr:cNvPr id="115" name="人口1人当たり決算額の推移平均値テキスト445"/>
        <xdr:cNvSpPr txBox="1"/>
      </xdr:nvSpPr>
      <xdr:spPr>
        <a:xfrm>
          <a:off x="5740400" y="6857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274579</xdr:rowOff>
    </xdr:from>
    <xdr:to>
      <xdr:col>5</xdr:col>
      <xdr:colOff>34925</xdr:colOff>
      <xdr:row>36</xdr:row>
      <xdr:rowOff>33279</xdr:rowOff>
    </xdr:to>
    <xdr:sp macro="" textlink="">
      <xdr:nvSpPr>
        <xdr:cNvPr id="116" name="フローチャート : 判断 115"/>
        <xdr:cNvSpPr/>
      </xdr:nvSpPr>
      <xdr:spPr bwMode="auto">
        <a:xfrm>
          <a:off x="5600700" y="688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143208</xdr:rowOff>
    </xdr:from>
    <xdr:to>
      <xdr:col>4</xdr:col>
      <xdr:colOff>469900</xdr:colOff>
      <xdr:row>34</xdr:row>
      <xdr:rowOff>226875</xdr:rowOff>
    </xdr:to>
    <xdr:cxnSp macro="">
      <xdr:nvCxnSpPr>
        <xdr:cNvPr id="117" name="直線コネクタ 116"/>
        <xdr:cNvCxnSpPr/>
      </xdr:nvCxnSpPr>
      <xdr:spPr bwMode="auto">
        <a:xfrm>
          <a:off x="4305300" y="6410658"/>
          <a:ext cx="698500" cy="83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205565</xdr:rowOff>
    </xdr:from>
    <xdr:to>
      <xdr:col>4</xdr:col>
      <xdr:colOff>520700</xdr:colOff>
      <xdr:row>35</xdr:row>
      <xdr:rowOff>307165</xdr:rowOff>
    </xdr:to>
    <xdr:sp macro="" textlink="">
      <xdr:nvSpPr>
        <xdr:cNvPr id="118" name="フローチャート : 判断 117"/>
        <xdr:cNvSpPr/>
      </xdr:nvSpPr>
      <xdr:spPr bwMode="auto">
        <a:xfrm>
          <a:off x="4953000" y="6815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291942</xdr:rowOff>
    </xdr:from>
    <xdr:ext cx="736600" cy="259045"/>
    <xdr:sp macro="" textlink="">
      <xdr:nvSpPr>
        <xdr:cNvPr id="119" name="テキスト ボックス 118"/>
        <xdr:cNvSpPr txBox="1"/>
      </xdr:nvSpPr>
      <xdr:spPr>
        <a:xfrm>
          <a:off x="4622800" y="6902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330111</xdr:rowOff>
    </xdr:from>
    <xdr:to>
      <xdr:col>3</xdr:col>
      <xdr:colOff>904875</xdr:colOff>
      <xdr:row>34</xdr:row>
      <xdr:rowOff>143208</xdr:rowOff>
    </xdr:to>
    <xdr:cxnSp macro="">
      <xdr:nvCxnSpPr>
        <xdr:cNvPr id="120" name="直線コネクタ 119"/>
        <xdr:cNvCxnSpPr/>
      </xdr:nvCxnSpPr>
      <xdr:spPr bwMode="auto">
        <a:xfrm>
          <a:off x="3606800" y="6254661"/>
          <a:ext cx="698500" cy="1559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141877</xdr:rowOff>
    </xdr:from>
    <xdr:to>
      <xdr:col>3</xdr:col>
      <xdr:colOff>955675</xdr:colOff>
      <xdr:row>35</xdr:row>
      <xdr:rowOff>243477</xdr:rowOff>
    </xdr:to>
    <xdr:sp macro="" textlink="">
      <xdr:nvSpPr>
        <xdr:cNvPr id="121" name="フローチャート : 判断 120"/>
        <xdr:cNvSpPr/>
      </xdr:nvSpPr>
      <xdr:spPr bwMode="auto">
        <a:xfrm>
          <a:off x="4254500" y="6752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228254</xdr:rowOff>
    </xdr:from>
    <xdr:ext cx="762000" cy="259045"/>
    <xdr:sp macro="" textlink="">
      <xdr:nvSpPr>
        <xdr:cNvPr id="122" name="テキスト ボックス 121"/>
        <xdr:cNvSpPr txBox="1"/>
      </xdr:nvSpPr>
      <xdr:spPr>
        <a:xfrm>
          <a:off x="3924300" y="683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263863</xdr:rowOff>
    </xdr:from>
    <xdr:to>
      <xdr:col>3</xdr:col>
      <xdr:colOff>206375</xdr:colOff>
      <xdr:row>33</xdr:row>
      <xdr:rowOff>330111</xdr:rowOff>
    </xdr:to>
    <xdr:cxnSp macro="">
      <xdr:nvCxnSpPr>
        <xdr:cNvPr id="123" name="直線コネクタ 122"/>
        <xdr:cNvCxnSpPr/>
      </xdr:nvCxnSpPr>
      <xdr:spPr bwMode="auto">
        <a:xfrm>
          <a:off x="2908300" y="6188413"/>
          <a:ext cx="698500" cy="662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73480</xdr:rowOff>
    </xdr:from>
    <xdr:to>
      <xdr:col>3</xdr:col>
      <xdr:colOff>257175</xdr:colOff>
      <xdr:row>35</xdr:row>
      <xdr:rowOff>175080</xdr:rowOff>
    </xdr:to>
    <xdr:sp macro="" textlink="">
      <xdr:nvSpPr>
        <xdr:cNvPr id="124" name="フローチャート : 判断 123"/>
        <xdr:cNvSpPr/>
      </xdr:nvSpPr>
      <xdr:spPr bwMode="auto">
        <a:xfrm>
          <a:off x="3556000" y="6683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159857</xdr:rowOff>
    </xdr:from>
    <xdr:ext cx="762000" cy="259045"/>
    <xdr:sp macro="" textlink="">
      <xdr:nvSpPr>
        <xdr:cNvPr id="125" name="テキスト ボックス 124"/>
        <xdr:cNvSpPr txBox="1"/>
      </xdr:nvSpPr>
      <xdr:spPr>
        <a:xfrm>
          <a:off x="3225800" y="6770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336255</xdr:rowOff>
    </xdr:from>
    <xdr:to>
      <xdr:col>2</xdr:col>
      <xdr:colOff>692150</xdr:colOff>
      <xdr:row>35</xdr:row>
      <xdr:rowOff>94955</xdr:rowOff>
    </xdr:to>
    <xdr:sp macro="" textlink="">
      <xdr:nvSpPr>
        <xdr:cNvPr id="126" name="フローチャート : 判断 125"/>
        <xdr:cNvSpPr/>
      </xdr:nvSpPr>
      <xdr:spPr bwMode="auto">
        <a:xfrm>
          <a:off x="2857500" y="6603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79732</xdr:rowOff>
    </xdr:from>
    <xdr:ext cx="762000" cy="259045"/>
    <xdr:sp macro="" textlink="">
      <xdr:nvSpPr>
        <xdr:cNvPr id="127" name="テキスト ボックス 126"/>
        <xdr:cNvSpPr txBox="1"/>
      </xdr:nvSpPr>
      <xdr:spPr>
        <a:xfrm>
          <a:off x="2527300" y="669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252976</xdr:rowOff>
    </xdr:from>
    <xdr:to>
      <xdr:col>5</xdr:col>
      <xdr:colOff>34925</xdr:colOff>
      <xdr:row>35</xdr:row>
      <xdr:rowOff>11676</xdr:rowOff>
    </xdr:to>
    <xdr:sp macro="" textlink="">
      <xdr:nvSpPr>
        <xdr:cNvPr id="133" name="円/楕円 132"/>
        <xdr:cNvSpPr/>
      </xdr:nvSpPr>
      <xdr:spPr bwMode="auto">
        <a:xfrm>
          <a:off x="5600700" y="65204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161553</xdr:rowOff>
    </xdr:from>
    <xdr:ext cx="762000" cy="259045"/>
    <xdr:sp macro="" textlink="">
      <xdr:nvSpPr>
        <xdr:cNvPr id="134" name="人口1人当たり決算額の推移該当値テキスト445"/>
        <xdr:cNvSpPr txBox="1"/>
      </xdr:nvSpPr>
      <xdr:spPr>
        <a:xfrm>
          <a:off x="5740400" y="6429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39,767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176075</xdr:rowOff>
    </xdr:from>
    <xdr:to>
      <xdr:col>4</xdr:col>
      <xdr:colOff>520700</xdr:colOff>
      <xdr:row>34</xdr:row>
      <xdr:rowOff>277675</xdr:rowOff>
    </xdr:to>
    <xdr:sp macro="" textlink="">
      <xdr:nvSpPr>
        <xdr:cNvPr id="135" name="円/楕円 134"/>
        <xdr:cNvSpPr/>
      </xdr:nvSpPr>
      <xdr:spPr bwMode="auto">
        <a:xfrm>
          <a:off x="4953000" y="64435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287852</xdr:rowOff>
    </xdr:from>
    <xdr:ext cx="736600" cy="259045"/>
    <xdr:sp macro="" textlink="">
      <xdr:nvSpPr>
        <xdr:cNvPr id="136" name="テキスト ボックス 135"/>
        <xdr:cNvSpPr txBox="1"/>
      </xdr:nvSpPr>
      <xdr:spPr>
        <a:xfrm>
          <a:off x="4622800" y="6212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43,131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92408</xdr:rowOff>
    </xdr:from>
    <xdr:to>
      <xdr:col>3</xdr:col>
      <xdr:colOff>955675</xdr:colOff>
      <xdr:row>34</xdr:row>
      <xdr:rowOff>194008</xdr:rowOff>
    </xdr:to>
    <xdr:sp macro="" textlink="">
      <xdr:nvSpPr>
        <xdr:cNvPr id="137" name="円/楕円 136"/>
        <xdr:cNvSpPr/>
      </xdr:nvSpPr>
      <xdr:spPr bwMode="auto">
        <a:xfrm>
          <a:off x="4254500" y="63598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204185</xdr:rowOff>
    </xdr:from>
    <xdr:ext cx="762000" cy="259045"/>
    <xdr:sp macro="" textlink="">
      <xdr:nvSpPr>
        <xdr:cNvPr id="138" name="テキスト ボックス 137"/>
        <xdr:cNvSpPr txBox="1"/>
      </xdr:nvSpPr>
      <xdr:spPr>
        <a:xfrm>
          <a:off x="3924300" y="612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46,791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279311</xdr:rowOff>
    </xdr:from>
    <xdr:to>
      <xdr:col>3</xdr:col>
      <xdr:colOff>257175</xdr:colOff>
      <xdr:row>34</xdr:row>
      <xdr:rowOff>38011</xdr:rowOff>
    </xdr:to>
    <xdr:sp macro="" textlink="">
      <xdr:nvSpPr>
        <xdr:cNvPr id="139" name="円/楕円 138"/>
        <xdr:cNvSpPr/>
      </xdr:nvSpPr>
      <xdr:spPr bwMode="auto">
        <a:xfrm>
          <a:off x="3556000" y="6203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48188</xdr:rowOff>
    </xdr:from>
    <xdr:ext cx="762000" cy="259045"/>
    <xdr:sp macro="" textlink="">
      <xdr:nvSpPr>
        <xdr:cNvPr id="140" name="テキスト ボックス 139"/>
        <xdr:cNvSpPr txBox="1"/>
      </xdr:nvSpPr>
      <xdr:spPr>
        <a:xfrm>
          <a:off x="3225800" y="597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53,615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213063</xdr:rowOff>
    </xdr:from>
    <xdr:to>
      <xdr:col>2</xdr:col>
      <xdr:colOff>692150</xdr:colOff>
      <xdr:row>33</xdr:row>
      <xdr:rowOff>314663</xdr:rowOff>
    </xdr:to>
    <xdr:sp macro="" textlink="">
      <xdr:nvSpPr>
        <xdr:cNvPr id="141" name="円/楕円 140"/>
        <xdr:cNvSpPr/>
      </xdr:nvSpPr>
      <xdr:spPr bwMode="auto">
        <a:xfrm>
          <a:off x="2857500" y="6137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153390</xdr:rowOff>
    </xdr:from>
    <xdr:ext cx="762000" cy="259045"/>
    <xdr:sp macro="" textlink="">
      <xdr:nvSpPr>
        <xdr:cNvPr id="142" name="テキスト ボックス 141"/>
        <xdr:cNvSpPr txBox="1"/>
      </xdr:nvSpPr>
      <xdr:spPr>
        <a:xfrm>
          <a:off x="2527300" y="5906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岡山県高梁市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50">
              <a:latin typeface="ＭＳ ゴシック" pitchFamily="49" charset="-128"/>
              <a:ea typeface="ＭＳ ゴシック" pitchFamily="49" charset="-128"/>
            </a:rPr>
            <a:t>本市の財政状況は市税等の自主財源に乏しく、地方交付税をはじめとする依存財源に頼らざるを得ない状況である。特に合併特例期間終了に伴う地方交付税削減等により、財源不足が生じる恐れがある。そのため、財政調整基金の確保、実質収支額、実質単年度収支の改善に努め、健全な財政運営に努めている。特に財政調整基金については、決算剰余金を中心に積み立てるとともに、取り崩しについては大規模な災害対応など、最低限の範囲に努めてき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岡山県高梁市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平成２１年まで赤字であった高梁市地域開発事業特別会計については、経営健全化計画を策定し不要な土地の売却を進めた結果、平成２２年度決算以降は黒字決算となっている。</a:t>
          </a:r>
        </a:p>
        <a:p>
          <a:r>
            <a:rPr kumimoji="1" lang="ja-JP" altLang="en-US" sz="1400">
              <a:latin typeface="ＭＳ ゴシック" pitchFamily="49" charset="-128"/>
              <a:ea typeface="ＭＳ ゴシック" pitchFamily="49" charset="-128"/>
            </a:rPr>
            <a:t>また、高梁市住宅新築資金等貸付事業特別会計の赤字については、収納体制の強化をより一層行う必要がある。</a:t>
          </a:r>
        </a:p>
        <a:p>
          <a:r>
            <a:rPr kumimoji="1" lang="ja-JP" altLang="en-US" sz="1400">
              <a:latin typeface="ＭＳ ゴシック" pitchFamily="49" charset="-128"/>
              <a:ea typeface="ＭＳ ゴシック" pitchFamily="49" charset="-128"/>
            </a:rPr>
            <a:t>一般会計については、平成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年度から普通交付税の合併特例措置の段階的縮減が始まり一般財源が減少することを踏まえ、財政運営適正化計画に基づき、持続可能な財政運営を引き続き行う。</a:t>
          </a:r>
        </a:p>
        <a:p>
          <a:r>
            <a:rPr kumimoji="1" lang="ja-JP" altLang="en-US" sz="1400">
              <a:latin typeface="ＭＳ ゴシック" pitchFamily="49" charset="-128"/>
              <a:ea typeface="ＭＳ ゴシック" pitchFamily="49" charset="-128"/>
            </a:rPr>
            <a:t>その他特別会計については、独立採算を原則とし、歳入歳出の適正化を図る。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岡山県高梁市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50">
              <a:latin typeface="ＭＳ ゴシック" pitchFamily="49" charset="-128"/>
              <a:ea typeface="ＭＳ ゴシック" pitchFamily="49" charset="-128"/>
            </a:rPr>
            <a:t>地方債の元利償還金については、公債費負担適正化計画の実施により年々減少傾向にあったが、今年度については総合計画に計画された大型事業が集中する期間であることから、１千万円の増額となった。</a:t>
          </a:r>
        </a:p>
        <a:p>
          <a:r>
            <a:rPr kumimoji="1" lang="ja-JP" altLang="en-US" sz="1350">
              <a:latin typeface="ＭＳ ゴシック" pitchFamily="49" charset="-128"/>
              <a:ea typeface="ＭＳ ゴシック" pitchFamily="49" charset="-128"/>
            </a:rPr>
            <a:t>公営企業の元利償還金に対する繰入金については、平成</a:t>
          </a:r>
          <a:r>
            <a:rPr kumimoji="1" lang="en-US" altLang="ja-JP" sz="1350">
              <a:latin typeface="ＭＳ ゴシック" pitchFamily="49" charset="-128"/>
              <a:ea typeface="ＭＳ ゴシック" pitchFamily="49" charset="-128"/>
            </a:rPr>
            <a:t>20</a:t>
          </a:r>
          <a:r>
            <a:rPr kumimoji="1" lang="ja-JP" altLang="en-US" sz="1350">
              <a:latin typeface="ＭＳ ゴシック" pitchFamily="49" charset="-128"/>
              <a:ea typeface="ＭＳ ゴシック" pitchFamily="49" charset="-128"/>
            </a:rPr>
            <a:t>年度以降増加傾向にあったが、下水道、簡易水道等のインフラ整備が一段落することから</a:t>
          </a:r>
          <a:r>
            <a:rPr kumimoji="1" lang="en-US" altLang="ja-JP" sz="1350">
              <a:latin typeface="ＭＳ ゴシック" pitchFamily="49" charset="-128"/>
              <a:ea typeface="ＭＳ ゴシック" pitchFamily="49" charset="-128"/>
            </a:rPr>
            <a:t>42</a:t>
          </a:r>
          <a:r>
            <a:rPr kumimoji="1" lang="ja-JP" altLang="en-US" sz="1350">
              <a:latin typeface="ＭＳ ゴシック" pitchFamily="49" charset="-128"/>
              <a:ea typeface="ＭＳ ゴシック" pitchFamily="49" charset="-128"/>
            </a:rPr>
            <a:t>百万円の減少に転じた。</a:t>
          </a:r>
        </a:p>
        <a:p>
          <a:r>
            <a:rPr kumimoji="1" lang="ja-JP" altLang="en-US" sz="1350">
              <a:latin typeface="ＭＳ ゴシック" pitchFamily="49" charset="-128"/>
              <a:ea typeface="ＭＳ ゴシック" pitchFamily="49" charset="-128"/>
            </a:rPr>
            <a:t>今後も財政運営適正化計画及び公営企業経営健全化計画の確実な実施により、大型事業についても計画的な起債発行を遵守し、持続可能な財政運営に努める。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岡山県高梁市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将来負担額は、複数のプロジェクト事業の着手により、地方債の残高が２年連続で増加となった。また、充当可能財源である基金については財政運営適正化計画等により見込まれている財政負担に備えて積み増しを行っており、また、公営企業債等繰入見込額の減少となっている。これらのことから、将来負担比率の分子合計で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年度に比べ約</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億円の減額となったが、今後は総合計画に計画された大型事業が集中する期間であり、公債残高の増、基金の取り崩しとも計画されており、今後も引き続き、財政運営適正化計画を基に健全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27149334</v>
      </c>
      <c r="BO4" s="379"/>
      <c r="BP4" s="379"/>
      <c r="BQ4" s="379"/>
      <c r="BR4" s="379"/>
      <c r="BS4" s="379"/>
      <c r="BT4" s="379"/>
      <c r="BU4" s="380"/>
      <c r="BV4" s="378">
        <v>25790238</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3.4</v>
      </c>
      <c r="CU4" s="556"/>
      <c r="CV4" s="556"/>
      <c r="CW4" s="556"/>
      <c r="CX4" s="556"/>
      <c r="CY4" s="556"/>
      <c r="CZ4" s="556"/>
      <c r="DA4" s="557"/>
      <c r="DB4" s="555">
        <v>3.8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26444274</v>
      </c>
      <c r="BO5" s="384"/>
      <c r="BP5" s="384"/>
      <c r="BQ5" s="384"/>
      <c r="BR5" s="384"/>
      <c r="BS5" s="384"/>
      <c r="BT5" s="384"/>
      <c r="BU5" s="385"/>
      <c r="BV5" s="383">
        <v>24826582</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86.6</v>
      </c>
      <c r="CU5" s="354"/>
      <c r="CV5" s="354"/>
      <c r="CW5" s="354"/>
      <c r="CX5" s="354"/>
      <c r="CY5" s="354"/>
      <c r="CZ5" s="354"/>
      <c r="DA5" s="355"/>
      <c r="DB5" s="353">
        <v>85.4</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705060</v>
      </c>
      <c r="BO6" s="384"/>
      <c r="BP6" s="384"/>
      <c r="BQ6" s="384"/>
      <c r="BR6" s="384"/>
      <c r="BS6" s="384"/>
      <c r="BT6" s="384"/>
      <c r="BU6" s="385"/>
      <c r="BV6" s="383">
        <v>963656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91.6</v>
      </c>
      <c r="CU6" s="530"/>
      <c r="CV6" s="530"/>
      <c r="CW6" s="530"/>
      <c r="CX6" s="530"/>
      <c r="CY6" s="530"/>
      <c r="CZ6" s="530"/>
      <c r="DA6" s="531"/>
      <c r="DB6" s="529">
        <v>90.6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193861</v>
      </c>
      <c r="BO7" s="384"/>
      <c r="BP7" s="384"/>
      <c r="BQ7" s="384"/>
      <c r="BR7" s="384"/>
      <c r="BS7" s="384"/>
      <c r="BT7" s="384"/>
      <c r="BU7" s="385"/>
      <c r="BV7" s="383">
        <v>384585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15051438</v>
      </c>
      <c r="CU7" s="384"/>
      <c r="CV7" s="384"/>
      <c r="CW7" s="384"/>
      <c r="CX7" s="384"/>
      <c r="CY7" s="384"/>
      <c r="CZ7" s="384"/>
      <c r="DA7" s="385"/>
      <c r="DB7" s="383">
        <v>15097645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511199</v>
      </c>
      <c r="BO8" s="384"/>
      <c r="BP8" s="384"/>
      <c r="BQ8" s="384"/>
      <c r="BR8" s="384"/>
      <c r="BS8" s="384"/>
      <c r="BT8" s="384"/>
      <c r="BU8" s="385"/>
      <c r="BV8" s="383">
        <v>579071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0.31</v>
      </c>
      <c r="CU8" s="493"/>
      <c r="CV8" s="493"/>
      <c r="CW8" s="493"/>
      <c r="CX8" s="493"/>
      <c r="CY8" s="493"/>
      <c r="CZ8" s="493"/>
      <c r="DA8" s="494"/>
      <c r="DB8" s="492">
        <v>0.3</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34963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-67872</v>
      </c>
      <c r="BO9" s="384"/>
      <c r="BP9" s="384"/>
      <c r="BQ9" s="384"/>
      <c r="BR9" s="384"/>
      <c r="BS9" s="384"/>
      <c r="BT9" s="384"/>
      <c r="BU9" s="385"/>
      <c r="BV9" s="383">
        <v>69852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19.2</v>
      </c>
      <c r="CU9" s="354"/>
      <c r="CV9" s="354"/>
      <c r="CW9" s="354"/>
      <c r="CX9" s="354"/>
      <c r="CY9" s="354"/>
      <c r="CZ9" s="354"/>
      <c r="DA9" s="355"/>
      <c r="DB9" s="353">
        <v>19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38799</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328756</v>
      </c>
      <c r="BO10" s="384"/>
      <c r="BP10" s="384"/>
      <c r="BQ10" s="384"/>
      <c r="BR10" s="384"/>
      <c r="BS10" s="384"/>
      <c r="BT10" s="384"/>
      <c r="BU10" s="385"/>
      <c r="BV10" s="383">
        <v>729573</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32948</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69317</v>
      </c>
      <c r="BO12" s="384"/>
      <c r="BP12" s="384"/>
      <c r="BQ12" s="384"/>
      <c r="BR12" s="384"/>
      <c r="BS12" s="384"/>
      <c r="BT12" s="384"/>
      <c r="BU12" s="385"/>
      <c r="BV12" s="383">
        <v>397358</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32364</v>
      </c>
      <c r="S13" s="485"/>
      <c r="T13" s="485"/>
      <c r="U13" s="485"/>
      <c r="V13" s="486"/>
      <c r="W13" s="472" t="s">
        <v>123</v>
      </c>
      <c r="X13" s="396"/>
      <c r="Y13" s="396"/>
      <c r="Z13" s="396"/>
      <c r="AA13" s="396"/>
      <c r="AB13" s="397"/>
      <c r="AC13" s="359">
        <v>2516</v>
      </c>
      <c r="AD13" s="360"/>
      <c r="AE13" s="360"/>
      <c r="AF13" s="360"/>
      <c r="AG13" s="361"/>
      <c r="AH13" s="359">
        <v>3502</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191567</v>
      </c>
      <c r="BO13" s="384"/>
      <c r="BP13" s="384"/>
      <c r="BQ13" s="384"/>
      <c r="BR13" s="384"/>
      <c r="BS13" s="384"/>
      <c r="BT13" s="384"/>
      <c r="BU13" s="385"/>
      <c r="BV13" s="383">
        <v>402067</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v>
      </c>
      <c r="CU13" s="354"/>
      <c r="CV13" s="354"/>
      <c r="CW13" s="354"/>
      <c r="CX13" s="354"/>
      <c r="CY13" s="354"/>
      <c r="CZ13" s="354"/>
      <c r="DA13" s="355"/>
      <c r="DB13" s="353">
        <v>13.2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33562</v>
      </c>
      <c r="S14" s="485"/>
      <c r="T14" s="485"/>
      <c r="U14" s="485"/>
      <c r="V14" s="486"/>
      <c r="W14" s="487"/>
      <c r="X14" s="399"/>
      <c r="Y14" s="399"/>
      <c r="Z14" s="399"/>
      <c r="AA14" s="399"/>
      <c r="AB14" s="400"/>
      <c r="AC14" s="477">
        <v>15.9</v>
      </c>
      <c r="AD14" s="478"/>
      <c r="AE14" s="478"/>
      <c r="AF14" s="478"/>
      <c r="AG14" s="479"/>
      <c r="AH14" s="477">
        <v>19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69.7</v>
      </c>
      <c r="CU14" s="456"/>
      <c r="CV14" s="456"/>
      <c r="CW14" s="456"/>
      <c r="CX14" s="456"/>
      <c r="CY14" s="456"/>
      <c r="CZ14" s="456"/>
      <c r="DA14" s="457"/>
      <c r="DB14" s="488">
        <v>77.900000000000006</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32964</v>
      </c>
      <c r="S15" s="485"/>
      <c r="T15" s="485"/>
      <c r="U15" s="485"/>
      <c r="V15" s="486"/>
      <c r="W15" s="472" t="s">
        <v>129</v>
      </c>
      <c r="X15" s="396"/>
      <c r="Y15" s="396"/>
      <c r="Z15" s="396"/>
      <c r="AA15" s="396"/>
      <c r="AB15" s="397"/>
      <c r="AC15" s="359">
        <v>4552</v>
      </c>
      <c r="AD15" s="360"/>
      <c r="AE15" s="360"/>
      <c r="AF15" s="360"/>
      <c r="AG15" s="361"/>
      <c r="AH15" s="359">
        <v>5352</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3508305</v>
      </c>
      <c r="BO15" s="379"/>
      <c r="BP15" s="379"/>
      <c r="BQ15" s="379"/>
      <c r="BR15" s="379"/>
      <c r="BS15" s="379"/>
      <c r="BT15" s="379"/>
      <c r="BU15" s="380"/>
      <c r="BV15" s="378">
        <v>3393753</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28.8</v>
      </c>
      <c r="AD16" s="478"/>
      <c r="AE16" s="478"/>
      <c r="AF16" s="478"/>
      <c r="AG16" s="479"/>
      <c r="AH16" s="477">
        <v>29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11206600</v>
      </c>
      <c r="BO16" s="384"/>
      <c r="BP16" s="384"/>
      <c r="BQ16" s="384"/>
      <c r="BR16" s="384"/>
      <c r="BS16" s="384"/>
      <c r="BT16" s="384"/>
      <c r="BU16" s="385"/>
      <c r="BV16" s="383">
        <v>11028656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8727</v>
      </c>
      <c r="AD17" s="360"/>
      <c r="AE17" s="360"/>
      <c r="AF17" s="360"/>
      <c r="AG17" s="361"/>
      <c r="AH17" s="359">
        <v>9546</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4449694</v>
      </c>
      <c r="BO17" s="384"/>
      <c r="BP17" s="384"/>
      <c r="BQ17" s="384"/>
      <c r="BR17" s="384"/>
      <c r="BS17" s="384"/>
      <c r="BT17" s="384"/>
      <c r="BU17" s="385"/>
      <c r="BV17" s="383">
        <v>4320238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546.99</v>
      </c>
      <c r="M18" s="448"/>
      <c r="N18" s="448"/>
      <c r="O18" s="448"/>
      <c r="P18" s="448"/>
      <c r="Q18" s="448"/>
      <c r="R18" s="449"/>
      <c r="S18" s="449"/>
      <c r="T18" s="449"/>
      <c r="U18" s="449"/>
      <c r="V18" s="450"/>
      <c r="W18" s="464"/>
      <c r="X18" s="465"/>
      <c r="Y18" s="465"/>
      <c r="Z18" s="465"/>
      <c r="AA18" s="465"/>
      <c r="AB18" s="473"/>
      <c r="AC18" s="347">
        <v>55.3</v>
      </c>
      <c r="AD18" s="348"/>
      <c r="AE18" s="348"/>
      <c r="AF18" s="348"/>
      <c r="AG18" s="451"/>
      <c r="AH18" s="347">
        <v>51.8</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13197896</v>
      </c>
      <c r="BO18" s="384"/>
      <c r="BP18" s="384"/>
      <c r="BQ18" s="384"/>
      <c r="BR18" s="384"/>
      <c r="BS18" s="384"/>
      <c r="BT18" s="384"/>
      <c r="BU18" s="385"/>
      <c r="BV18" s="383">
        <v>13012354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64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17801518</v>
      </c>
      <c r="BO19" s="384"/>
      <c r="BP19" s="384"/>
      <c r="BQ19" s="384"/>
      <c r="BR19" s="384"/>
      <c r="BS19" s="384"/>
      <c r="BT19" s="384"/>
      <c r="BU19" s="385"/>
      <c r="BV19" s="383">
        <v>18025957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14121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31611550</v>
      </c>
      <c r="BO23" s="384"/>
      <c r="BP23" s="384"/>
      <c r="BQ23" s="384"/>
      <c r="BR23" s="384"/>
      <c r="BS23" s="384"/>
      <c r="BT23" s="384"/>
      <c r="BU23" s="385"/>
      <c r="BV23" s="383">
        <v>30704194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6640</v>
      </c>
      <c r="R24" s="360"/>
      <c r="S24" s="360"/>
      <c r="T24" s="360"/>
      <c r="U24" s="360"/>
      <c r="V24" s="361"/>
      <c r="W24" s="425"/>
      <c r="X24" s="416"/>
      <c r="Y24" s="417"/>
      <c r="Z24" s="356" t="s">
        <v>152</v>
      </c>
      <c r="AA24" s="357"/>
      <c r="AB24" s="357"/>
      <c r="AC24" s="357"/>
      <c r="AD24" s="357"/>
      <c r="AE24" s="357"/>
      <c r="AF24" s="357"/>
      <c r="AG24" s="358"/>
      <c r="AH24" s="359">
        <v>446</v>
      </c>
      <c r="AI24" s="360"/>
      <c r="AJ24" s="360"/>
      <c r="AK24" s="360"/>
      <c r="AL24" s="361"/>
      <c r="AM24" s="359">
        <v>1416942</v>
      </c>
      <c r="AN24" s="360"/>
      <c r="AO24" s="360"/>
      <c r="AP24" s="360"/>
      <c r="AQ24" s="360"/>
      <c r="AR24" s="361"/>
      <c r="AS24" s="359">
        <v>3177</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25153699</v>
      </c>
      <c r="BO24" s="384"/>
      <c r="BP24" s="384"/>
      <c r="BQ24" s="384"/>
      <c r="BR24" s="384"/>
      <c r="BS24" s="384"/>
      <c r="BT24" s="384"/>
      <c r="BU24" s="385"/>
      <c r="BV24" s="383">
        <v>25590447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6030</v>
      </c>
      <c r="R25" s="360"/>
      <c r="S25" s="360"/>
      <c r="T25" s="360"/>
      <c r="U25" s="360"/>
      <c r="V25" s="361"/>
      <c r="W25" s="425"/>
      <c r="X25" s="416"/>
      <c r="Y25" s="417"/>
      <c r="Z25" s="356" t="s">
        <v>155</v>
      </c>
      <c r="AA25" s="357"/>
      <c r="AB25" s="357"/>
      <c r="AC25" s="357"/>
      <c r="AD25" s="357"/>
      <c r="AE25" s="357"/>
      <c r="AF25" s="357"/>
      <c r="AG25" s="358"/>
      <c r="AH25" s="359">
        <v>66</v>
      </c>
      <c r="AI25" s="360"/>
      <c r="AJ25" s="360"/>
      <c r="AK25" s="360"/>
      <c r="AL25" s="361"/>
      <c r="AM25" s="359">
        <v>204402</v>
      </c>
      <c r="AN25" s="360"/>
      <c r="AO25" s="360"/>
      <c r="AP25" s="360"/>
      <c r="AQ25" s="360"/>
      <c r="AR25" s="361"/>
      <c r="AS25" s="359">
        <v>3097</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2455886</v>
      </c>
      <c r="BO25" s="379"/>
      <c r="BP25" s="379"/>
      <c r="BQ25" s="379"/>
      <c r="BR25" s="379"/>
      <c r="BS25" s="379"/>
      <c r="BT25" s="379"/>
      <c r="BU25" s="380"/>
      <c r="BV25" s="378">
        <v>3658390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5580</v>
      </c>
      <c r="R26" s="360"/>
      <c r="S26" s="360"/>
      <c r="T26" s="360"/>
      <c r="U26" s="360"/>
      <c r="V26" s="361"/>
      <c r="W26" s="425"/>
      <c r="X26" s="416"/>
      <c r="Y26" s="417"/>
      <c r="Z26" s="356" t="s">
        <v>158</v>
      </c>
      <c r="AA26" s="438"/>
      <c r="AB26" s="438"/>
      <c r="AC26" s="438"/>
      <c r="AD26" s="438"/>
      <c r="AE26" s="438"/>
      <c r="AF26" s="438"/>
      <c r="AG26" s="439"/>
      <c r="AH26" s="359">
        <v>43</v>
      </c>
      <c r="AI26" s="360"/>
      <c r="AJ26" s="360"/>
      <c r="AK26" s="360"/>
      <c r="AL26" s="361"/>
      <c r="AM26" s="359">
        <v>138245</v>
      </c>
      <c r="AN26" s="360"/>
      <c r="AO26" s="360"/>
      <c r="AP26" s="360"/>
      <c r="AQ26" s="360"/>
      <c r="AR26" s="361"/>
      <c r="AS26" s="359">
        <v>3215</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4040</v>
      </c>
      <c r="R27" s="360"/>
      <c r="S27" s="360"/>
      <c r="T27" s="360"/>
      <c r="U27" s="360"/>
      <c r="V27" s="361"/>
      <c r="W27" s="425"/>
      <c r="X27" s="416"/>
      <c r="Y27" s="417"/>
      <c r="Z27" s="356" t="s">
        <v>161</v>
      </c>
      <c r="AA27" s="357"/>
      <c r="AB27" s="357"/>
      <c r="AC27" s="357"/>
      <c r="AD27" s="357"/>
      <c r="AE27" s="357"/>
      <c r="AF27" s="357"/>
      <c r="AG27" s="358"/>
      <c r="AH27" s="359">
        <v>32</v>
      </c>
      <c r="AI27" s="360"/>
      <c r="AJ27" s="360"/>
      <c r="AK27" s="360"/>
      <c r="AL27" s="361"/>
      <c r="AM27" s="359">
        <v>91614</v>
      </c>
      <c r="AN27" s="360"/>
      <c r="AO27" s="360"/>
      <c r="AP27" s="360"/>
      <c r="AQ27" s="360"/>
      <c r="AR27" s="361"/>
      <c r="AS27" s="359">
        <v>2863</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372416</v>
      </c>
      <c r="BO27" s="387"/>
      <c r="BP27" s="387"/>
      <c r="BQ27" s="387"/>
      <c r="BR27" s="387"/>
      <c r="BS27" s="387"/>
      <c r="BT27" s="387"/>
      <c r="BU27" s="388"/>
      <c r="BV27" s="386">
        <v>372302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3390</v>
      </c>
      <c r="R28" s="360"/>
      <c r="S28" s="360"/>
      <c r="T28" s="360"/>
      <c r="U28" s="360"/>
      <c r="V28" s="361"/>
      <c r="W28" s="425"/>
      <c r="X28" s="416"/>
      <c r="Y28" s="417"/>
      <c r="Z28" s="356" t="s">
        <v>164</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2609035</v>
      </c>
      <c r="BO28" s="379"/>
      <c r="BP28" s="379"/>
      <c r="BQ28" s="379"/>
      <c r="BR28" s="379"/>
      <c r="BS28" s="379"/>
      <c r="BT28" s="379"/>
      <c r="BU28" s="380"/>
      <c r="BV28" s="378">
        <v>2349596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18</v>
      </c>
      <c r="M29" s="360"/>
      <c r="N29" s="360"/>
      <c r="O29" s="360"/>
      <c r="P29" s="361"/>
      <c r="Q29" s="359">
        <v>3250</v>
      </c>
      <c r="R29" s="360"/>
      <c r="S29" s="360"/>
      <c r="T29" s="360"/>
      <c r="U29" s="360"/>
      <c r="V29" s="361"/>
      <c r="W29" s="426"/>
      <c r="X29" s="427"/>
      <c r="Y29" s="428"/>
      <c r="Z29" s="356" t="s">
        <v>168</v>
      </c>
      <c r="AA29" s="357"/>
      <c r="AB29" s="357"/>
      <c r="AC29" s="357"/>
      <c r="AD29" s="357"/>
      <c r="AE29" s="357"/>
      <c r="AF29" s="357"/>
      <c r="AG29" s="358"/>
      <c r="AH29" s="359">
        <v>478</v>
      </c>
      <c r="AI29" s="360"/>
      <c r="AJ29" s="360"/>
      <c r="AK29" s="360"/>
      <c r="AL29" s="361"/>
      <c r="AM29" s="359">
        <v>1508556</v>
      </c>
      <c r="AN29" s="360"/>
      <c r="AO29" s="360"/>
      <c r="AP29" s="360"/>
      <c r="AQ29" s="360"/>
      <c r="AR29" s="361"/>
      <c r="AS29" s="359">
        <v>3156</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1340963</v>
      </c>
      <c r="BO29" s="384"/>
      <c r="BP29" s="384"/>
      <c r="BQ29" s="384"/>
      <c r="BR29" s="384"/>
      <c r="BS29" s="384"/>
      <c r="BT29" s="384"/>
      <c r="BU29" s="385"/>
      <c r="BV29" s="383">
        <v>1140027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5812210</v>
      </c>
      <c r="BO30" s="387"/>
      <c r="BP30" s="387"/>
      <c r="BQ30" s="387"/>
      <c r="BR30" s="387"/>
      <c r="BS30" s="387"/>
      <c r="BT30" s="387"/>
      <c r="BU30" s="388"/>
      <c r="BV30" s="386">
        <v>5642853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高梁市国民健康保険特別会計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IF('各会計、関係団体の財政状況及び健全化判断比率'!B32="","",'各会計、関係団体の財政状況及び健全化判断比率'!B32)</f>
        <v>高梁市水道事業特別会計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IF('各会計、関係団体の財政状況及び健全化判断比率'!B34="","",'各会計、関係団体の財政状況及び健全化判断比率'!B34)</f>
        <v>高梁市簡易水道事業特別会計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高梁地域事務組合一般会計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高梁市土地開発公社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高梁市へき地診療所特別会計</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高梁市後期高齢者医療特別会計</v>
      </c>
      <c r="X35" s="342"/>
      <c r="Y35" s="342"/>
      <c r="Z35" s="342"/>
      <c r="AA35" s="342"/>
      <c r="AB35" s="342"/>
      <c r="AC35" s="342"/>
      <c r="AD35" s="342"/>
      <c r="AE35" s="342"/>
      <c r="AF35" s="342"/>
      <c r="AG35" s="342"/>
      <c r="AH35" s="342"/>
      <c r="AI35" s="342"/>
      <c r="AJ35" s="342"/>
      <c r="AK35" s="342"/>
      <c r="AL35" s="165"/>
      <c r="AM35" s="343">
        <f t="shared" ref="AM35:AM43" si="0">IF(AO35="","",AM34+1)</f>
        <v>12</v>
      </c>
      <c r="AN35" s="343"/>
      <c r="AO35" s="342" t="str">
        <f>IF('各会計、関係団体の財政状況及び健全化判断比率'!B33="","",'各会計、関係団体の財政状況及び健全化判断比率'!B33)</f>
        <v>高梁市国民健康保険成羽病院事業会計</v>
      </c>
      <c r="AP35" s="342"/>
      <c r="AQ35" s="342"/>
      <c r="AR35" s="342"/>
      <c r="AS35" s="342"/>
      <c r="AT35" s="342"/>
      <c r="AU35" s="342"/>
      <c r="AV35" s="342"/>
      <c r="AW35" s="342"/>
      <c r="AX35" s="342"/>
      <c r="AY35" s="342"/>
      <c r="AZ35" s="342"/>
      <c r="BA35" s="342"/>
      <c r="BB35" s="342"/>
      <c r="BC35" s="342"/>
      <c r="BD35" s="165"/>
      <c r="BE35" s="343">
        <f t="shared" ref="BE35:BE43" si="1">IF(BG35="","",BE34+1)</f>
        <v>14</v>
      </c>
      <c r="BF35" s="343"/>
      <c r="BG35" s="342" t="str">
        <f>IF('各会計、関係団体の財政状況及び健全化判断比率'!B35="","",'各会計、関係団体の財政状況及び健全化判断比率'!B35)</f>
        <v>高梁市下水道事業特別会計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高梁地域事務組合農業共済事業会計</v>
      </c>
      <c r="BZ35" s="342"/>
      <c r="CA35" s="342"/>
      <c r="CB35" s="342"/>
      <c r="CC35" s="342"/>
      <c r="CD35" s="342"/>
      <c r="CE35" s="342"/>
      <c r="CF35" s="342"/>
      <c r="CG35" s="342"/>
      <c r="CH35" s="342"/>
      <c r="CI35" s="342"/>
      <c r="CJ35" s="342"/>
      <c r="CK35" s="342"/>
      <c r="CL35" s="342"/>
      <c r="CM35" s="342"/>
      <c r="CN35" s="165"/>
      <c r="CO35" s="343">
        <f t="shared" ref="CO35:CO43" si="3">IF(CQ35="","",CO34+1)</f>
        <v>27</v>
      </c>
      <c r="CP35" s="343"/>
      <c r="CQ35" s="342" t="str">
        <f>IF('各会計、関係団体の財政状況及び健全化判断比率'!BS8="","",'各会計、関係団体の財政状況及び健全化判断比率'!BS8)</f>
        <v>（財）成羽町美術振興財団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高梁市養護老人ホーム特別会計</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高梁市介護保険特別会計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15</v>
      </c>
      <c r="BF36" s="343"/>
      <c r="BG36" s="342" t="str">
        <f>IF('各会計、関係団体の財政状況及び健全化判断比率'!B36="","",'各会計、関係団体の財政状況及び健全化判断比率'!B36)</f>
        <v>高梁市地域開発事業特別会計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岡山県広域水道企業団</v>
      </c>
      <c r="BZ36" s="342"/>
      <c r="CA36" s="342"/>
      <c r="CB36" s="342"/>
      <c r="CC36" s="342"/>
      <c r="CD36" s="342"/>
      <c r="CE36" s="342"/>
      <c r="CF36" s="342"/>
      <c r="CG36" s="342"/>
      <c r="CH36" s="342"/>
      <c r="CI36" s="342"/>
      <c r="CJ36" s="342"/>
      <c r="CK36" s="342"/>
      <c r="CL36" s="342"/>
      <c r="CM36" s="342"/>
      <c r="CN36" s="165"/>
      <c r="CO36" s="343">
        <f t="shared" si="3"/>
        <v>28</v>
      </c>
      <c r="CP36" s="343"/>
      <c r="CQ36" s="342" t="str">
        <f>IF('各会計、関係団体の財政状況及び健全化判断比率'!BS9="","",'各会計、関係団体の財政状況及び健全化判断比率'!BS9)</f>
        <v>（株）夢ファーム有漢</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高梁市軽費老人ホーム特別会計</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高梁市特別養護老人ホーム特別会計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岡山県後期高齢者医療広域連合一般会計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高梁市住宅新築資金等貸付事業特別会計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岡山県後期高齢者医療広域連合特別会計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f t="shared" si="5"/>
        <v>6</v>
      </c>
      <c r="D39" s="343"/>
      <c r="E39" s="342" t="str">
        <f>IF('各会計、関係団体の財政状況及び健全化判断比率'!B12="","",'各会計、関係団体の財政状況及び健全化判断比率'!B12)</f>
        <v>高梁市畑地かんがい事業特別会計</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21</v>
      </c>
      <c r="BX39" s="343"/>
      <c r="BY39" s="342" t="str">
        <f>IF('各会計、関係団体の財政状況及び健全化判断比率'!B73="","",'各会計、関係団体の財政状況及び健全化判断比率'!B73)</f>
        <v>岡山県市町村総合事務組合一般会計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22</v>
      </c>
      <c r="BX40" s="343"/>
      <c r="BY40" s="342" t="str">
        <f>IF('各会計、関係団体の財政状況及び健全化判断比率'!B74="","",'各会計、関係団体の財政状況及び健全化判断比率'!B74)</f>
        <v>岡山県市町村総合事務組合貸付金特別会計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23</v>
      </c>
      <c r="BX41" s="343"/>
      <c r="BY41" s="342" t="str">
        <f>IF('各会計、関係団体の財政状況及び健全化判断比率'!B75="","",'各会計、関係団体の財政状況及び健全化判断比率'!B75)</f>
        <v>岡山県市町村総合事務組合脱退還付金特別会計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24</v>
      </c>
      <c r="BX42" s="343"/>
      <c r="BY42" s="342" t="str">
        <f>IF('各会計、関係団体の財政状況及び健全化判断比率'!B76="","",'各会計、関係団体の財政状況及び健全化判断比率'!B76)</f>
        <v>岡山県市町村総合事務組合交通災害共済特別会計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25</v>
      </c>
      <c r="BX43" s="343"/>
      <c r="BY43" s="342" t="str">
        <f>IF('各会計、関係団体の財政状況及び健全化判断比率'!B77="","",'各会計、関係団体の財政状況及び健全化判断比率'!B77)</f>
        <v>岡山県市町村税整理組合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523</v>
      </c>
      <c r="J40" s="79" t="s">
        <v>524</v>
      </c>
      <c r="K40" s="79" t="s">
        <v>525</v>
      </c>
      <c r="L40" s="79" t="s">
        <v>526</v>
      </c>
      <c r="M40" s="80" t="s">
        <v>527</v>
      </c>
    </row>
    <row r="41" spans="2:13" ht="27.75" customHeight="1" x14ac:dyDescent="0.15">
      <c r="B41" s="1181" t="s">
        <v>24</v>
      </c>
      <c r="C41" s="1182"/>
      <c r="D41" s="81"/>
      <c r="E41" s="1183" t="s">
        <v>25</v>
      </c>
      <c r="F41" s="1183"/>
      <c r="G41" s="1183"/>
      <c r="H41" s="1184"/>
      <c r="I41" s="82">
        <v>31567</v>
      </c>
      <c r="J41" s="83">
        <v>31165</v>
      </c>
      <c r="K41" s="83">
        <v>30655</v>
      </c>
      <c r="L41" s="83">
        <v>30736</v>
      </c>
      <c r="M41" s="84">
        <v>31644</v>
      </c>
    </row>
    <row r="42" spans="2:13" ht="27.75" customHeight="1" x14ac:dyDescent="0.15">
      <c r="B42" s="1171"/>
      <c r="C42" s="1172"/>
      <c r="D42" s="85"/>
      <c r="E42" s="1175" t="s">
        <v>26</v>
      </c>
      <c r="F42" s="1175"/>
      <c r="G42" s="1175"/>
      <c r="H42" s="1176"/>
      <c r="I42" s="86">
        <v>202</v>
      </c>
      <c r="J42" s="87">
        <v>161</v>
      </c>
      <c r="K42" s="87">
        <v>128</v>
      </c>
      <c r="L42" s="87">
        <v>97</v>
      </c>
      <c r="M42" s="88">
        <v>175</v>
      </c>
    </row>
    <row r="43" spans="2:13" ht="27.75" customHeight="1" x14ac:dyDescent="0.15">
      <c r="B43" s="1171"/>
      <c r="C43" s="1172"/>
      <c r="D43" s="85"/>
      <c r="E43" s="1175" t="s">
        <v>27</v>
      </c>
      <c r="F43" s="1175"/>
      <c r="G43" s="1175"/>
      <c r="H43" s="1176"/>
      <c r="I43" s="86">
        <v>11435</v>
      </c>
      <c r="J43" s="87">
        <v>12162</v>
      </c>
      <c r="K43" s="87">
        <v>11504</v>
      </c>
      <c r="L43" s="87">
        <v>11279</v>
      </c>
      <c r="M43" s="88">
        <v>10575</v>
      </c>
    </row>
    <row r="44" spans="2:13" ht="27.75" customHeight="1" x14ac:dyDescent="0.15">
      <c r="B44" s="1171"/>
      <c r="C44" s="1172"/>
      <c r="D44" s="85"/>
      <c r="E44" s="1175" t="s">
        <v>28</v>
      </c>
      <c r="F44" s="1175"/>
      <c r="G44" s="1175"/>
      <c r="H44" s="1176"/>
      <c r="I44" s="86">
        <v>904</v>
      </c>
      <c r="J44" s="87">
        <v>665</v>
      </c>
      <c r="K44" s="87">
        <v>486</v>
      </c>
      <c r="L44" s="87">
        <v>412</v>
      </c>
      <c r="M44" s="88">
        <v>360</v>
      </c>
    </row>
    <row r="45" spans="2:13" ht="27.75" customHeight="1" x14ac:dyDescent="0.15">
      <c r="B45" s="1171"/>
      <c r="C45" s="1172"/>
      <c r="D45" s="85"/>
      <c r="E45" s="1175" t="s">
        <v>29</v>
      </c>
      <c r="F45" s="1175"/>
      <c r="G45" s="1175"/>
      <c r="H45" s="1176"/>
      <c r="I45" s="86">
        <v>4997</v>
      </c>
      <c r="J45" s="87">
        <v>4902</v>
      </c>
      <c r="K45" s="87">
        <v>4881</v>
      </c>
      <c r="L45" s="87">
        <v>4701</v>
      </c>
      <c r="M45" s="88">
        <v>4290</v>
      </c>
    </row>
    <row r="46" spans="2:13" ht="27.75" customHeight="1" x14ac:dyDescent="0.15">
      <c r="B46" s="1171"/>
      <c r="C46" s="1172"/>
      <c r="D46" s="85"/>
      <c r="E46" s="1175" t="s">
        <v>30</v>
      </c>
      <c r="F46" s="1175"/>
      <c r="G46" s="1175"/>
      <c r="H46" s="1176"/>
      <c r="I46" s="86">
        <v>11</v>
      </c>
      <c r="J46" s="87">
        <v>12</v>
      </c>
      <c r="K46" s="87">
        <v>3</v>
      </c>
      <c r="L46" s="87" t="s">
        <v>484</v>
      </c>
      <c r="M46" s="88" t="s">
        <v>484</v>
      </c>
    </row>
    <row r="47" spans="2:13" ht="27.75" customHeight="1" x14ac:dyDescent="0.15">
      <c r="B47" s="1171"/>
      <c r="C47" s="1172"/>
      <c r="D47" s="85"/>
      <c r="E47" s="1175" t="s">
        <v>31</v>
      </c>
      <c r="F47" s="1175"/>
      <c r="G47" s="1175"/>
      <c r="H47" s="1176"/>
      <c r="I47" s="86" t="s">
        <v>484</v>
      </c>
      <c r="J47" s="87" t="s">
        <v>484</v>
      </c>
      <c r="K47" s="87" t="s">
        <v>484</v>
      </c>
      <c r="L47" s="87" t="s">
        <v>484</v>
      </c>
      <c r="M47" s="88" t="s">
        <v>484</v>
      </c>
    </row>
    <row r="48" spans="2:13" ht="27.75" customHeight="1" x14ac:dyDescent="0.15">
      <c r="B48" s="1173"/>
      <c r="C48" s="1174"/>
      <c r="D48" s="85"/>
      <c r="E48" s="1175" t="s">
        <v>32</v>
      </c>
      <c r="F48" s="1175"/>
      <c r="G48" s="1175"/>
      <c r="H48" s="1176"/>
      <c r="I48" s="86" t="s">
        <v>484</v>
      </c>
      <c r="J48" s="87" t="s">
        <v>484</v>
      </c>
      <c r="K48" s="87" t="s">
        <v>484</v>
      </c>
      <c r="L48" s="87" t="s">
        <v>484</v>
      </c>
      <c r="M48" s="88" t="s">
        <v>484</v>
      </c>
    </row>
    <row r="49" spans="2:13" ht="27.75" customHeight="1" x14ac:dyDescent="0.15">
      <c r="B49" s="1169" t="s">
        <v>33</v>
      </c>
      <c r="C49" s="1170"/>
      <c r="D49" s="89"/>
      <c r="E49" s="1175" t="s">
        <v>34</v>
      </c>
      <c r="F49" s="1175"/>
      <c r="G49" s="1175"/>
      <c r="H49" s="1176"/>
      <c r="I49" s="86">
        <v>5664</v>
      </c>
      <c r="J49" s="87">
        <v>6345</v>
      </c>
      <c r="K49" s="87">
        <v>6996</v>
      </c>
      <c r="L49" s="87">
        <v>7370</v>
      </c>
      <c r="M49" s="88">
        <v>8166</v>
      </c>
    </row>
    <row r="50" spans="2:13" ht="27.75" customHeight="1" x14ac:dyDescent="0.15">
      <c r="B50" s="1171"/>
      <c r="C50" s="1172"/>
      <c r="D50" s="85"/>
      <c r="E50" s="1175" t="s">
        <v>35</v>
      </c>
      <c r="F50" s="1175"/>
      <c r="G50" s="1175"/>
      <c r="H50" s="1176"/>
      <c r="I50" s="86">
        <v>2588</v>
      </c>
      <c r="J50" s="87">
        <v>2380</v>
      </c>
      <c r="K50" s="87">
        <v>2079</v>
      </c>
      <c r="L50" s="87">
        <v>1889</v>
      </c>
      <c r="M50" s="88">
        <v>1814</v>
      </c>
    </row>
    <row r="51" spans="2:13" ht="27.75" customHeight="1" x14ac:dyDescent="0.15">
      <c r="B51" s="1173"/>
      <c r="C51" s="1174"/>
      <c r="D51" s="85"/>
      <c r="E51" s="1175" t="s">
        <v>36</v>
      </c>
      <c r="F51" s="1175"/>
      <c r="G51" s="1175"/>
      <c r="H51" s="1176"/>
      <c r="I51" s="86">
        <v>29034</v>
      </c>
      <c r="J51" s="87">
        <v>28283</v>
      </c>
      <c r="K51" s="87">
        <v>29321</v>
      </c>
      <c r="L51" s="87">
        <v>28602</v>
      </c>
      <c r="M51" s="88">
        <v>28776</v>
      </c>
    </row>
    <row r="52" spans="2:13" ht="27.75" customHeight="1" thickBot="1" x14ac:dyDescent="0.2">
      <c r="B52" s="1177" t="s">
        <v>37</v>
      </c>
      <c r="C52" s="1178"/>
      <c r="D52" s="90"/>
      <c r="E52" s="1179" t="s">
        <v>38</v>
      </c>
      <c r="F52" s="1179"/>
      <c r="G52" s="1179"/>
      <c r="H52" s="1180"/>
      <c r="I52" s="91">
        <v>11829</v>
      </c>
      <c r="J52" s="92">
        <v>12058</v>
      </c>
      <c r="K52" s="92">
        <v>9260</v>
      </c>
      <c r="L52" s="92">
        <v>9365</v>
      </c>
      <c r="M52" s="93">
        <v>8288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522</v>
      </c>
      <c r="G2" s="111"/>
      <c r="H2" s="112"/>
    </row>
    <row r="3" spans="1:8" x14ac:dyDescent="0.15">
      <c r="A3" s="108" t="s">
        <v>515</v>
      </c>
      <c r="B3" s="113"/>
      <c r="C3" s="114"/>
      <c r="D3" s="115">
        <v>99454</v>
      </c>
      <c r="E3" s="116"/>
      <c r="F3" s="117">
        <v>86381</v>
      </c>
      <c r="G3" s="118"/>
      <c r="H3" s="119"/>
    </row>
    <row r="4" spans="1:8" x14ac:dyDescent="0.15">
      <c r="A4" s="120"/>
      <c r="B4" s="121"/>
      <c r="C4" s="122"/>
      <c r="D4" s="123">
        <v>53667</v>
      </c>
      <c r="E4" s="124"/>
      <c r="F4" s="125">
        <v>41242</v>
      </c>
      <c r="G4" s="126"/>
      <c r="H4" s="127"/>
    </row>
    <row r="5" spans="1:8" x14ac:dyDescent="0.15">
      <c r="A5" s="108" t="s">
        <v>517</v>
      </c>
      <c r="B5" s="113"/>
      <c r="C5" s="114"/>
      <c r="D5" s="115">
        <v>79926</v>
      </c>
      <c r="E5" s="116"/>
      <c r="F5" s="117">
        <v>67088</v>
      </c>
      <c r="G5" s="118"/>
      <c r="H5" s="119"/>
    </row>
    <row r="6" spans="1:8" x14ac:dyDescent="0.15">
      <c r="A6" s="120"/>
      <c r="B6" s="121"/>
      <c r="C6" s="122"/>
      <c r="D6" s="123">
        <v>50219</v>
      </c>
      <c r="E6" s="124"/>
      <c r="F6" s="125">
        <v>37146</v>
      </c>
      <c r="G6" s="126"/>
      <c r="H6" s="127"/>
    </row>
    <row r="7" spans="1:8" x14ac:dyDescent="0.15">
      <c r="A7" s="108" t="s">
        <v>518</v>
      </c>
      <c r="B7" s="113"/>
      <c r="C7" s="114"/>
      <c r="D7" s="115">
        <v>84103</v>
      </c>
      <c r="E7" s="116"/>
      <c r="F7" s="117">
        <v>70489</v>
      </c>
      <c r="G7" s="118"/>
      <c r="H7" s="119"/>
    </row>
    <row r="8" spans="1:8" x14ac:dyDescent="0.15">
      <c r="A8" s="120"/>
      <c r="B8" s="121"/>
      <c r="C8" s="122"/>
      <c r="D8" s="123">
        <v>41005</v>
      </c>
      <c r="E8" s="124"/>
      <c r="F8" s="125">
        <v>37817</v>
      </c>
      <c r="G8" s="126"/>
      <c r="H8" s="127"/>
    </row>
    <row r="9" spans="1:8" x14ac:dyDescent="0.15">
      <c r="A9" s="108" t="s">
        <v>519</v>
      </c>
      <c r="B9" s="113"/>
      <c r="C9" s="114"/>
      <c r="D9" s="115">
        <v>117461</v>
      </c>
      <c r="E9" s="116"/>
      <c r="F9" s="117">
        <v>84389</v>
      </c>
      <c r="G9" s="118"/>
      <c r="H9" s="119"/>
    </row>
    <row r="10" spans="1:8" x14ac:dyDescent="0.15">
      <c r="A10" s="120"/>
      <c r="B10" s="121"/>
      <c r="C10" s="122"/>
      <c r="D10" s="123">
        <v>69908</v>
      </c>
      <c r="E10" s="124"/>
      <c r="F10" s="125">
        <v>44339</v>
      </c>
      <c r="G10" s="126"/>
      <c r="H10" s="127"/>
    </row>
    <row r="11" spans="1:8" x14ac:dyDescent="0.15">
      <c r="A11" s="108" t="s">
        <v>520</v>
      </c>
      <c r="B11" s="113"/>
      <c r="C11" s="114"/>
      <c r="D11" s="115">
        <v>163785</v>
      </c>
      <c r="E11" s="116"/>
      <c r="F11" s="117">
        <v>83623</v>
      </c>
      <c r="G11" s="118"/>
      <c r="H11" s="119"/>
    </row>
    <row r="12" spans="1:8" x14ac:dyDescent="0.15">
      <c r="A12" s="120"/>
      <c r="B12" s="121"/>
      <c r="C12" s="128"/>
      <c r="D12" s="123">
        <v>92113</v>
      </c>
      <c r="E12" s="124"/>
      <c r="F12" s="125">
        <v>48787</v>
      </c>
      <c r="G12" s="126"/>
      <c r="H12" s="127"/>
    </row>
    <row r="13" spans="1:8" x14ac:dyDescent="0.15">
      <c r="A13" s="108"/>
      <c r="B13" s="113"/>
      <c r="C13" s="129"/>
      <c r="D13" s="130">
        <v>108946</v>
      </c>
      <c r="E13" s="131"/>
      <c r="F13" s="132">
        <v>78394</v>
      </c>
      <c r="G13" s="133"/>
      <c r="H13" s="119"/>
    </row>
    <row r="14" spans="1:8" x14ac:dyDescent="0.15">
      <c r="A14" s="120"/>
      <c r="B14" s="121"/>
      <c r="C14" s="122"/>
      <c r="D14" s="123">
        <v>61382</v>
      </c>
      <c r="E14" s="124"/>
      <c r="F14" s="125">
        <v>41866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2.79</v>
      </c>
      <c r="C19" s="134">
        <f>ROUND(VALUE(SUBSTITUTE(実質収支比率等に係る経年分析!G$48,"▲","-")),2)</f>
        <v>3.13</v>
      </c>
      <c r="D19" s="134">
        <f>ROUND(VALUE(SUBSTITUTE(実質収支比率等に係る経年分析!H$48,"▲","-")),2)</f>
        <v>3.35</v>
      </c>
      <c r="E19" s="134">
        <f>ROUND(VALUE(SUBSTITUTE(実質収支比率等に係る経年分析!I$48,"▲","-")),2)</f>
        <v>3.84</v>
      </c>
      <c r="F19" s="134">
        <f>ROUND(VALUE(SUBSTITUTE(実質収支比率等に係る経年分析!J$48,"▲","-")),2)</f>
        <v>3.4</v>
      </c>
    </row>
    <row r="20" spans="1:11" x14ac:dyDescent="0.15">
      <c r="A20" s="134" t="s">
        <v>43</v>
      </c>
      <c r="B20" s="134">
        <f>ROUND(VALUE(SUBSTITUTE(実質収支比率等に係る経年分析!F$47,"▲","-")),2)</f>
        <v>10.130000000000001</v>
      </c>
      <c r="C20" s="134">
        <f>ROUND(VALUE(SUBSTITUTE(実質収支比率等に係る経年分析!G$47,"▲","-")),2)</f>
        <v>12.93</v>
      </c>
      <c r="D20" s="134">
        <f>ROUND(VALUE(SUBSTITUTE(実質収支比率等に係る経年分析!H$47,"▲","-")),2)</f>
        <v>13.28</v>
      </c>
      <c r="E20" s="134">
        <f>ROUND(VALUE(SUBSTITUTE(実質収支比率等に係る経年分析!I$47,"▲","-")),2)</f>
        <v>15.56</v>
      </c>
      <c r="F20" s="134">
        <f>ROUND(VALUE(SUBSTITUTE(実質収支比率等に係る経年分析!J$47,"▲","-")),2)</f>
        <v>17.329999999999998</v>
      </c>
    </row>
    <row r="21" spans="1:11" x14ac:dyDescent="0.15">
      <c r="A21" s="134" t="s">
        <v>44</v>
      </c>
      <c r="B21" s="134">
        <f>IF(ISNUMBER(VALUE(SUBSTITUTE(実質収支比率等に係る経年分析!F$49,"▲","-"))),ROUND(VALUE(SUBSTITUTE(実質収支比率等に係る経年分析!F$49,"▲","-")),2),NA())</f>
        <v>3.53</v>
      </c>
      <c r="C21" s="134">
        <f>IF(ISNUMBER(VALUE(SUBSTITUTE(実質収支比率等に係る経年分析!G$49,"▲","-"))),ROUND(VALUE(SUBSTITUTE(実質収支比率等に係る経年分析!G$49,"▲","-")),2),NA())</f>
        <v>4.08</v>
      </c>
      <c r="D21" s="134">
        <f>IF(ISNUMBER(VALUE(SUBSTITUTE(実質収支比率等に係る経年分析!H$49,"▲","-"))),ROUND(VALUE(SUBSTITUTE(実質収支比率等に係る経年分析!H$49,"▲","-")),2),NA())</f>
        <v>0.31</v>
      </c>
      <c r="E21" s="134">
        <f>IF(ISNUMBER(VALUE(SUBSTITUTE(実質収支比率等に係る経年分析!I$49,"▲","-"))),ROUND(VALUE(SUBSTITUTE(実質収支比率等に係る経年分析!I$49,"▲","-")),2),NA())</f>
        <v>2.66</v>
      </c>
      <c r="F21" s="134">
        <f>IF(ISNUMBER(VALUE(SUBSTITUTE(実質収支比率等に係る経年分析!J$49,"▲","-"))),ROUND(VALUE(SUBSTITUTE(実質収支比率等に係る経年分析!J$49,"▲","-")),2),NA())</f>
        <v>1.27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高梁市畑地かんがい事業特別会計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高梁市地域開発事業特別会計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0.28999999999999998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x14ac:dyDescent="0.15">
      <c r="A31" s="135" t="str">
        <f>IF(連結実質赤字比率に係る赤字・黒字の構成分析!C$39="",NA(),連結実質赤字比率に係る赤字・黒字の構成分析!C$39)</f>
        <v>高梁市介護保険特別会計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0.56000000000000005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0.35</v>
      </c>
    </row>
    <row r="32" spans="1:11" x14ac:dyDescent="0.15">
      <c r="A32" s="135" t="str">
        <f>IF(連結実質赤字比率に係る赤字・黒字の構成分析!C$38="",NA(),連結実質赤字比率に係る赤字・黒字の構成分析!C$38)</f>
        <v>高梁市国民健康保険特別会計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0.57999999999999996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3.23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3.62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3.84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4.32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3.88</v>
      </c>
    </row>
    <row r="34" spans="1:16" x14ac:dyDescent="0.15">
      <c r="A34" s="135" t="str">
        <f>IF(連結実質赤字比率に係る赤字・黒字の構成分析!C$36="",NA(),連結実質赤字比率に係る赤字・黒字の構成分析!C$36)</f>
        <v>高梁市水道事業特別会計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4.0599999999999996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4.34</v>
      </c>
    </row>
    <row r="35" spans="1:16" x14ac:dyDescent="0.15">
      <c r="A35" s="135" t="str">
        <f>IF(連結実質赤字比率に係る赤字・黒字の構成分析!C$35="",NA(),連結実質赤字比率に係る赤字・黒字の構成分析!C$35)</f>
        <v>高梁市国民健康保険成羽病院事業会計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13.19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12.83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9.36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9.64</v>
      </c>
    </row>
    <row r="36" spans="1:16" x14ac:dyDescent="0.15">
      <c r="A36" s="135" t="str">
        <f>IF(連結実質赤字比率に係る赤字・黒字の構成分析!C$34="",NA(),連結実質赤字比率に係る赤字・黒字の構成分析!C$34)</f>
        <v>高梁市住宅新築資金等貸付事業特別会計</v>
      </c>
      <c r="B36" s="135">
        <f>IF(ROUND(VALUE(SUBSTITUTE(連結実質赤字比率に係る赤字・黒字の構成分析!F$34,"▲", "-")), 2) &lt; 0, ABS(ROUND(VALUE(SUBSTITUTE(連結実質赤字比率に係る赤字・黒字の構成分析!F$34,"▲", "-")), 2)), NA())</f>
        <v>0.46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0.48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0.49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0.49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0.49</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3426</v>
      </c>
      <c r="E42" s="136"/>
      <c r="F42" s="136"/>
      <c r="G42" s="136">
        <f>'実質公債費比率（分子）の構造'!L$52</f>
        <v>3434</v>
      </c>
      <c r="H42" s="136"/>
      <c r="I42" s="136"/>
      <c r="J42" s="136">
        <f>'実質公債費比率（分子）の構造'!M$52</f>
        <v>3374</v>
      </c>
      <c r="K42" s="136"/>
      <c r="L42" s="136"/>
      <c r="M42" s="136">
        <f>'実質公債費比率（分子）の構造'!N$52</f>
        <v>3311</v>
      </c>
      <c r="N42" s="136"/>
      <c r="O42" s="136"/>
      <c r="P42" s="136">
        <f>'実質公債費比率（分子）の構造'!O$52</f>
        <v>3407</v>
      </c>
    </row>
    <row r="43" spans="1:16" x14ac:dyDescent="0.15">
      <c r="A43" s="136" t="s">
        <v>52</v>
      </c>
      <c r="B43" s="136">
        <f>'実質公債費比率（分子）の構造'!K$51</f>
        <v>3</v>
      </c>
      <c r="C43" s="136"/>
      <c r="D43" s="136"/>
      <c r="E43" s="136">
        <f>'実質公債費比率（分子）の構造'!L$51</f>
        <v>4</v>
      </c>
      <c r="F43" s="136"/>
      <c r="G43" s="136"/>
      <c r="H43" s="136">
        <f>'実質公債費比率（分子）の構造'!M$51</f>
        <v>3</v>
      </c>
      <c r="I43" s="136"/>
      <c r="J43" s="136"/>
      <c r="K43" s="136">
        <f>'実質公債費比率（分子）の構造'!N$51</f>
        <v>5</v>
      </c>
      <c r="L43" s="136"/>
      <c r="M43" s="136"/>
      <c r="N43" s="136">
        <f>'実質公債費比率（分子）の構造'!O$51</f>
        <v>4</v>
      </c>
      <c r="O43" s="136"/>
      <c r="P43" s="136"/>
    </row>
    <row r="44" spans="1:16" x14ac:dyDescent="0.15">
      <c r="A44" s="136" t="s">
        <v>53</v>
      </c>
      <c r="B44" s="136">
        <f>'実質公債費比率（分子）の構造'!K$50</f>
        <v>46</v>
      </c>
      <c r="C44" s="136"/>
      <c r="D44" s="136"/>
      <c r="E44" s="136">
        <f>'実質公債費比率（分子）の構造'!L$50</f>
        <v>47</v>
      </c>
      <c r="F44" s="136"/>
      <c r="G44" s="136"/>
      <c r="H44" s="136">
        <f>'実質公債費比率（分子）の構造'!M$50</f>
        <v>45</v>
      </c>
      <c r="I44" s="136"/>
      <c r="J44" s="136"/>
      <c r="K44" s="136">
        <f>'実質公債費比率（分子）の構造'!N$50</f>
        <v>48</v>
      </c>
      <c r="L44" s="136"/>
      <c r="M44" s="136"/>
      <c r="N44" s="136">
        <f>'実質公債費比率（分子）の構造'!O$50</f>
        <v>63</v>
      </c>
      <c r="O44" s="136"/>
      <c r="P44" s="136"/>
    </row>
    <row r="45" spans="1:16" x14ac:dyDescent="0.15">
      <c r="A45" s="136" t="s">
        <v>54</v>
      </c>
      <c r="B45" s="136">
        <f>'実質公債費比率（分子）の構造'!K$49</f>
        <v>262</v>
      </c>
      <c r="C45" s="136"/>
      <c r="D45" s="136"/>
      <c r="E45" s="136">
        <f>'実質公債費比率（分子）の構造'!L$49</f>
        <v>241</v>
      </c>
      <c r="F45" s="136"/>
      <c r="G45" s="136"/>
      <c r="H45" s="136">
        <f>'実質公債費比率（分子）の構造'!M$49</f>
        <v>188</v>
      </c>
      <c r="I45" s="136"/>
      <c r="J45" s="136"/>
      <c r="K45" s="136">
        <f>'実質公債費比率（分子）の構造'!N$49</f>
        <v>84</v>
      </c>
      <c r="L45" s="136"/>
      <c r="M45" s="136"/>
      <c r="N45" s="136">
        <f>'実質公債費比率（分子）の構造'!O$49</f>
        <v>60</v>
      </c>
      <c r="O45" s="136"/>
      <c r="P45" s="136"/>
    </row>
    <row r="46" spans="1:16" x14ac:dyDescent="0.15">
      <c r="A46" s="136" t="s">
        <v>55</v>
      </c>
      <c r="B46" s="136">
        <f>'実質公債費比率（分子）の構造'!K$48</f>
        <v>941</v>
      </c>
      <c r="C46" s="136"/>
      <c r="D46" s="136"/>
      <c r="E46" s="136">
        <f>'実質公債費比率（分子）の構造'!L$48</f>
        <v>1065</v>
      </c>
      <c r="F46" s="136"/>
      <c r="G46" s="136"/>
      <c r="H46" s="136">
        <f>'実質公債費比率（分子）の構造'!M$48</f>
        <v>1089</v>
      </c>
      <c r="I46" s="136"/>
      <c r="J46" s="136"/>
      <c r="K46" s="136">
        <f>'実質公債費比率（分子）の構造'!N$48</f>
        <v>1090</v>
      </c>
      <c r="L46" s="136"/>
      <c r="M46" s="136"/>
      <c r="N46" s="136">
        <f>'実質公債費比率（分子）の構造'!O$48</f>
        <v>1048</v>
      </c>
      <c r="O46" s="136"/>
      <c r="P46" s="136"/>
    </row>
    <row r="47" spans="1:16" x14ac:dyDescent="0.15">
      <c r="A47" s="136" t="s">
        <v>14</v>
      </c>
      <c r="B47" s="136" t="str">
        <f>'実質公債費比率（分子）の構造'!K$47</f>
        <v>-</v>
      </c>
      <c r="C47" s="136"/>
      <c r="D47" s="136"/>
      <c r="E47" s="136">
        <f>'実質公債費比率（分子）の構造'!L$47</f>
        <v>1</v>
      </c>
      <c r="F47" s="136"/>
      <c r="G47" s="136"/>
      <c r="H47" s="136">
        <f>'実質公債費比率（分子）の構造'!M$47</f>
        <v>1</v>
      </c>
      <c r="I47" s="136"/>
      <c r="J47" s="136"/>
      <c r="K47" s="136">
        <f>'実質公債費比率（分子）の構造'!N$47</f>
        <v>1</v>
      </c>
      <c r="L47" s="136"/>
      <c r="M47" s="136"/>
      <c r="N47" s="136">
        <f>'実質公債費比率（分子）の構造'!O$47</f>
        <v>1</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4094</v>
      </c>
      <c r="C49" s="136"/>
      <c r="D49" s="136"/>
      <c r="E49" s="136">
        <f>'実質公債費比率（分子）の構造'!L$45</f>
        <v>3874</v>
      </c>
      <c r="F49" s="136"/>
      <c r="G49" s="136"/>
      <c r="H49" s="136">
        <f>'実質公債費比率（分子）の構造'!M$45</f>
        <v>3626</v>
      </c>
      <c r="I49" s="136"/>
      <c r="J49" s="136"/>
      <c r="K49" s="136">
        <f>'実質公債費比率（分子）の構造'!N$45</f>
        <v>3531</v>
      </c>
      <c r="L49" s="136"/>
      <c r="M49" s="136"/>
      <c r="N49" s="136">
        <f>'実質公債費比率（分子）の構造'!O$45</f>
        <v>3541</v>
      </c>
      <c r="O49" s="136"/>
      <c r="P49" s="136"/>
    </row>
    <row r="50" spans="1:16" x14ac:dyDescent="0.15">
      <c r="A50" s="136" t="s">
        <v>58</v>
      </c>
      <c r="B50" s="136" t="e">
        <f>NA()</f>
        <v>#N/A</v>
      </c>
      <c r="C50" s="136">
        <f>IF(ISNUMBER('実質公債費比率（分子）の構造'!K$53),'実質公債費比率（分子）の構造'!K$53,NA())</f>
        <v>1920</v>
      </c>
      <c r="D50" s="136" t="e">
        <f>NA()</f>
        <v>#N/A</v>
      </c>
      <c r="E50" s="136" t="e">
        <f>NA()</f>
        <v>#N/A</v>
      </c>
      <c r="F50" s="136">
        <f>IF(ISNUMBER('実質公債費比率（分子）の構造'!L$53),'実質公債費比率（分子）の構造'!L$53,NA())</f>
        <v>1798</v>
      </c>
      <c r="G50" s="136" t="e">
        <f>NA()</f>
        <v>#N/A</v>
      </c>
      <c r="H50" s="136" t="e">
        <f>NA()</f>
        <v>#N/A</v>
      </c>
      <c r="I50" s="136">
        <f>IF(ISNUMBER('実質公債費比率（分子）の構造'!M$53),'実質公債費比率（分子）の構造'!M$53,NA())</f>
        <v>1578</v>
      </c>
      <c r="J50" s="136" t="e">
        <f>NA()</f>
        <v>#N/A</v>
      </c>
      <c r="K50" s="136" t="e">
        <f>NA()</f>
        <v>#N/A</v>
      </c>
      <c r="L50" s="136">
        <f>IF(ISNUMBER('実質公債費比率（分子）の構造'!N$53),'実質公債費比率（分子）の構造'!N$53,NA())</f>
        <v>1448</v>
      </c>
      <c r="M50" s="136" t="e">
        <f>NA()</f>
        <v>#N/A</v>
      </c>
      <c r="N50" s="136" t="e">
        <f>NA()</f>
        <v>#N/A</v>
      </c>
      <c r="O50" s="136">
        <f>IF(ISNUMBER('実質公債費比率（分子）の構造'!O$53),'実質公債費比率（分子）の構造'!O$53,NA())</f>
        <v>1310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29034</v>
      </c>
      <c r="E56" s="135"/>
      <c r="F56" s="135"/>
      <c r="G56" s="135">
        <f>'将来負担比率（分子）の構造'!J$51</f>
        <v>28283</v>
      </c>
      <c r="H56" s="135"/>
      <c r="I56" s="135"/>
      <c r="J56" s="135">
        <f>'将来負担比率（分子）の構造'!K$51</f>
        <v>29321</v>
      </c>
      <c r="K56" s="135"/>
      <c r="L56" s="135"/>
      <c r="M56" s="135">
        <f>'将来負担比率（分子）の構造'!L$51</f>
        <v>28602</v>
      </c>
      <c r="N56" s="135"/>
      <c r="O56" s="135"/>
      <c r="P56" s="135">
        <f>'将来負担比率（分子）の構造'!M$51</f>
        <v>28776</v>
      </c>
    </row>
    <row r="57" spans="1:16" x14ac:dyDescent="0.15">
      <c r="A57" s="135" t="s">
        <v>35</v>
      </c>
      <c r="B57" s="135"/>
      <c r="C57" s="135"/>
      <c r="D57" s="135">
        <f>'将来負担比率（分子）の構造'!I$50</f>
        <v>2588</v>
      </c>
      <c r="E57" s="135"/>
      <c r="F57" s="135"/>
      <c r="G57" s="135">
        <f>'将来負担比率（分子）の構造'!J$50</f>
        <v>2380</v>
      </c>
      <c r="H57" s="135"/>
      <c r="I57" s="135"/>
      <c r="J57" s="135">
        <f>'将来負担比率（分子）の構造'!K$50</f>
        <v>2079</v>
      </c>
      <c r="K57" s="135"/>
      <c r="L57" s="135"/>
      <c r="M57" s="135">
        <f>'将来負担比率（分子）の構造'!L$50</f>
        <v>1889</v>
      </c>
      <c r="N57" s="135"/>
      <c r="O57" s="135"/>
      <c r="P57" s="135">
        <f>'将来負担比率（分子）の構造'!M$50</f>
        <v>1814</v>
      </c>
    </row>
    <row r="58" spans="1:16" x14ac:dyDescent="0.15">
      <c r="A58" s="135" t="s">
        <v>34</v>
      </c>
      <c r="B58" s="135"/>
      <c r="C58" s="135"/>
      <c r="D58" s="135">
        <f>'将来負担比率（分子）の構造'!I$49</f>
        <v>5664</v>
      </c>
      <c r="E58" s="135"/>
      <c r="F58" s="135"/>
      <c r="G58" s="135">
        <f>'将来負担比率（分子）の構造'!J$49</f>
        <v>6345</v>
      </c>
      <c r="H58" s="135"/>
      <c r="I58" s="135"/>
      <c r="J58" s="135">
        <f>'将来負担比率（分子）の構造'!K$49</f>
        <v>6996</v>
      </c>
      <c r="K58" s="135"/>
      <c r="L58" s="135"/>
      <c r="M58" s="135">
        <f>'将来負担比率（分子）の構造'!L$49</f>
        <v>7370</v>
      </c>
      <c r="N58" s="135"/>
      <c r="O58" s="135"/>
      <c r="P58" s="135">
        <f>'将来負担比率（分子）の構造'!M$49</f>
        <v>8166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11</v>
      </c>
      <c r="C61" s="135"/>
      <c r="D61" s="135"/>
      <c r="E61" s="135">
        <f>'将来負担比率（分子）の構造'!J$46</f>
        <v>12</v>
      </c>
      <c r="F61" s="135"/>
      <c r="G61" s="135"/>
      <c r="H61" s="135">
        <f>'将来負担比率（分子）の構造'!K$46</f>
        <v>3</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4997</v>
      </c>
      <c r="C62" s="135"/>
      <c r="D62" s="135"/>
      <c r="E62" s="135">
        <f>'将来負担比率（分子）の構造'!J$45</f>
        <v>4902</v>
      </c>
      <c r="F62" s="135"/>
      <c r="G62" s="135"/>
      <c r="H62" s="135">
        <f>'将来負担比率（分子）の構造'!K$45</f>
        <v>4881</v>
      </c>
      <c r="I62" s="135"/>
      <c r="J62" s="135"/>
      <c r="K62" s="135">
        <f>'将来負担比率（分子）の構造'!L$45</f>
        <v>4701</v>
      </c>
      <c r="L62" s="135"/>
      <c r="M62" s="135"/>
      <c r="N62" s="135">
        <f>'将来負担比率（分子）の構造'!M$45</f>
        <v>4290</v>
      </c>
      <c r="O62" s="135"/>
      <c r="P62" s="135"/>
    </row>
    <row r="63" spans="1:16" x14ac:dyDescent="0.15">
      <c r="A63" s="135" t="s">
        <v>28</v>
      </c>
      <c r="B63" s="135">
        <f>'将来負担比率（分子）の構造'!I$44</f>
        <v>904</v>
      </c>
      <c r="C63" s="135"/>
      <c r="D63" s="135"/>
      <c r="E63" s="135">
        <f>'将来負担比率（分子）の構造'!J$44</f>
        <v>665</v>
      </c>
      <c r="F63" s="135"/>
      <c r="G63" s="135"/>
      <c r="H63" s="135">
        <f>'将来負担比率（分子）の構造'!K$44</f>
        <v>486</v>
      </c>
      <c r="I63" s="135"/>
      <c r="J63" s="135"/>
      <c r="K63" s="135">
        <f>'将来負担比率（分子）の構造'!L$44</f>
        <v>412</v>
      </c>
      <c r="L63" s="135"/>
      <c r="M63" s="135"/>
      <c r="N63" s="135">
        <f>'将来負担比率（分子）の構造'!M$44</f>
        <v>360</v>
      </c>
      <c r="O63" s="135"/>
      <c r="P63" s="135"/>
    </row>
    <row r="64" spans="1:16" x14ac:dyDescent="0.15">
      <c r="A64" s="135" t="s">
        <v>27</v>
      </c>
      <c r="B64" s="135">
        <f>'将来負担比率（分子）の構造'!I$43</f>
        <v>11435</v>
      </c>
      <c r="C64" s="135"/>
      <c r="D64" s="135"/>
      <c r="E64" s="135">
        <f>'将来負担比率（分子）の構造'!J$43</f>
        <v>12162</v>
      </c>
      <c r="F64" s="135"/>
      <c r="G64" s="135"/>
      <c r="H64" s="135">
        <f>'将来負担比率（分子）の構造'!K$43</f>
        <v>11504</v>
      </c>
      <c r="I64" s="135"/>
      <c r="J64" s="135"/>
      <c r="K64" s="135">
        <f>'将来負担比率（分子）の構造'!L$43</f>
        <v>11279</v>
      </c>
      <c r="L64" s="135"/>
      <c r="M64" s="135"/>
      <c r="N64" s="135">
        <f>'将来負担比率（分子）の構造'!M$43</f>
        <v>10575</v>
      </c>
      <c r="O64" s="135"/>
      <c r="P64" s="135"/>
    </row>
    <row r="65" spans="1:16" x14ac:dyDescent="0.15">
      <c r="A65" s="135" t="s">
        <v>26</v>
      </c>
      <c r="B65" s="135">
        <f>'将来負担比率（分子）の構造'!I$42</f>
        <v>202</v>
      </c>
      <c r="C65" s="135"/>
      <c r="D65" s="135"/>
      <c r="E65" s="135">
        <f>'将来負担比率（分子）の構造'!J$42</f>
        <v>161</v>
      </c>
      <c r="F65" s="135"/>
      <c r="G65" s="135"/>
      <c r="H65" s="135">
        <f>'将来負担比率（分子）の構造'!K$42</f>
        <v>128</v>
      </c>
      <c r="I65" s="135"/>
      <c r="J65" s="135"/>
      <c r="K65" s="135">
        <f>'将来負担比率（分子）の構造'!L$42</f>
        <v>97</v>
      </c>
      <c r="L65" s="135"/>
      <c r="M65" s="135"/>
      <c r="N65" s="135">
        <f>'将来負担比率（分子）の構造'!M$42</f>
        <v>175</v>
      </c>
      <c r="O65" s="135"/>
      <c r="P65" s="135"/>
    </row>
    <row r="66" spans="1:16" x14ac:dyDescent="0.15">
      <c r="A66" s="135" t="s">
        <v>25</v>
      </c>
      <c r="B66" s="135">
        <f>'将来負担比率（分子）の構造'!I$41</f>
        <v>31567</v>
      </c>
      <c r="C66" s="135"/>
      <c r="D66" s="135"/>
      <c r="E66" s="135">
        <f>'将来負担比率（分子）の構造'!J$41</f>
        <v>31165</v>
      </c>
      <c r="F66" s="135"/>
      <c r="G66" s="135"/>
      <c r="H66" s="135">
        <f>'将来負担比率（分子）の構造'!K$41</f>
        <v>30655</v>
      </c>
      <c r="I66" s="135"/>
      <c r="J66" s="135"/>
      <c r="K66" s="135">
        <f>'将来負担比率（分子）の構造'!L$41</f>
        <v>30736</v>
      </c>
      <c r="L66" s="135"/>
      <c r="M66" s="135"/>
      <c r="N66" s="135">
        <f>'将来負担比率（分子）の構造'!M$41</f>
        <v>31644</v>
      </c>
      <c r="O66" s="135"/>
      <c r="P66" s="135"/>
    </row>
    <row r="67" spans="1:16" x14ac:dyDescent="0.15">
      <c r="A67" s="135" t="s">
        <v>62</v>
      </c>
      <c r="B67" s="135" t="e">
        <f>NA()</f>
        <v>#N/A</v>
      </c>
      <c r="C67" s="135">
        <f>IF(ISNUMBER('将来負担比率（分子）の構造'!I$52), IF('将来負担比率（分子）の構造'!I$52 &lt; 0, 0, '将来負担比率（分子）の構造'!I$52), NA())</f>
        <v>11829</v>
      </c>
      <c r="D67" s="135" t="e">
        <f>NA()</f>
        <v>#N/A</v>
      </c>
      <c r="E67" s="135" t="e">
        <f>NA()</f>
        <v>#N/A</v>
      </c>
      <c r="F67" s="135">
        <f>IF(ISNUMBER('将来負担比率（分子）の構造'!J$52), IF('将来負担比率（分子）の構造'!J$52 &lt; 0, 0, '将来負担比率（分子）の構造'!J$52), NA())</f>
        <v>12058</v>
      </c>
      <c r="G67" s="135" t="e">
        <f>NA()</f>
        <v>#N/A</v>
      </c>
      <c r="H67" s="135" t="e">
        <f>NA()</f>
        <v>#N/A</v>
      </c>
      <c r="I67" s="135">
        <f>IF(ISNUMBER('将来負担比率（分子）の構造'!K$52), IF('将来負担比率（分子）の構造'!K$52 &lt; 0, 0, '将来負担比率（分子）の構造'!K$52), NA())</f>
        <v>9260</v>
      </c>
      <c r="J67" s="135" t="e">
        <f>NA()</f>
        <v>#N/A</v>
      </c>
      <c r="K67" s="135" t="e">
        <f>NA()</f>
        <v>#N/A</v>
      </c>
      <c r="L67" s="135">
        <f>IF(ISNUMBER('将来負担比率（分子）の構造'!L$52), IF('将来負担比率（分子）の構造'!L$52 &lt; 0, 0, '将来負担比率（分子）の構造'!L$52), NA())</f>
        <v>9365</v>
      </c>
      <c r="M67" s="135" t="e">
        <f>NA()</f>
        <v>#N/A</v>
      </c>
      <c r="N67" s="135" t="e">
        <f>NA()</f>
        <v>#N/A</v>
      </c>
      <c r="O67" s="135">
        <f>IF(ISNUMBER('将来負担比率（分子）の構造'!M$52), IF('将来負担比率（分子）の構造'!M$52 &lt; 0, 0, '将来負担比率（分子）の構造'!M$52), NA())</f>
        <v>8288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3930346</v>
      </c>
      <c r="S5" s="639"/>
      <c r="T5" s="639"/>
      <c r="U5" s="639"/>
      <c r="V5" s="639"/>
      <c r="W5" s="639"/>
      <c r="X5" s="639"/>
      <c r="Y5" s="686"/>
      <c r="Z5" s="699">
        <v>14.5</v>
      </c>
      <c r="AA5" s="699"/>
      <c r="AB5" s="699"/>
      <c r="AC5" s="699"/>
      <c r="AD5" s="700">
        <v>3809932</v>
      </c>
      <c r="AE5" s="700"/>
      <c r="AF5" s="700"/>
      <c r="AG5" s="700"/>
      <c r="AH5" s="700"/>
      <c r="AI5" s="700"/>
      <c r="AJ5" s="700"/>
      <c r="AK5" s="700"/>
      <c r="AL5" s="687">
        <v>26.5</v>
      </c>
      <c r="AM5" s="656"/>
      <c r="AN5" s="656"/>
      <c r="AO5" s="688"/>
      <c r="AP5" s="675" t="s">
        <v>206</v>
      </c>
      <c r="AQ5" s="676"/>
      <c r="AR5" s="676"/>
      <c r="AS5" s="676"/>
      <c r="AT5" s="676"/>
      <c r="AU5" s="676"/>
      <c r="AV5" s="676"/>
      <c r="AW5" s="676"/>
      <c r="AX5" s="676"/>
      <c r="AY5" s="676"/>
      <c r="AZ5" s="676"/>
      <c r="BA5" s="676"/>
      <c r="BB5" s="676"/>
      <c r="BC5" s="676"/>
      <c r="BD5" s="676"/>
      <c r="BE5" s="676"/>
      <c r="BF5" s="677"/>
      <c r="BG5" s="588">
        <v>3809932</v>
      </c>
      <c r="BH5" s="589"/>
      <c r="BI5" s="589"/>
      <c r="BJ5" s="589"/>
      <c r="BK5" s="589"/>
      <c r="BL5" s="589"/>
      <c r="BM5" s="589"/>
      <c r="BN5" s="590"/>
      <c r="BO5" s="641">
        <v>96.9</v>
      </c>
      <c r="BP5" s="641"/>
      <c r="BQ5" s="641"/>
      <c r="BR5" s="641"/>
      <c r="BS5" s="642">
        <v>63028</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300703</v>
      </c>
      <c r="S6" s="589"/>
      <c r="T6" s="589"/>
      <c r="U6" s="589"/>
      <c r="V6" s="589"/>
      <c r="W6" s="589"/>
      <c r="X6" s="589"/>
      <c r="Y6" s="590"/>
      <c r="Z6" s="641">
        <v>1.1000000000000001</v>
      </c>
      <c r="AA6" s="641"/>
      <c r="AB6" s="641"/>
      <c r="AC6" s="641"/>
      <c r="AD6" s="642">
        <v>300703</v>
      </c>
      <c r="AE6" s="642"/>
      <c r="AF6" s="642"/>
      <c r="AG6" s="642"/>
      <c r="AH6" s="642"/>
      <c r="AI6" s="642"/>
      <c r="AJ6" s="642"/>
      <c r="AK6" s="642"/>
      <c r="AL6" s="611">
        <v>2.1</v>
      </c>
      <c r="AM6" s="643"/>
      <c r="AN6" s="643"/>
      <c r="AO6" s="644"/>
      <c r="AP6" s="585" t="s">
        <v>211</v>
      </c>
      <c r="AQ6" s="586"/>
      <c r="AR6" s="586"/>
      <c r="AS6" s="586"/>
      <c r="AT6" s="586"/>
      <c r="AU6" s="586"/>
      <c r="AV6" s="586"/>
      <c r="AW6" s="586"/>
      <c r="AX6" s="586"/>
      <c r="AY6" s="586"/>
      <c r="AZ6" s="586"/>
      <c r="BA6" s="586"/>
      <c r="BB6" s="586"/>
      <c r="BC6" s="586"/>
      <c r="BD6" s="586"/>
      <c r="BE6" s="586"/>
      <c r="BF6" s="587"/>
      <c r="BG6" s="588">
        <v>3809932</v>
      </c>
      <c r="BH6" s="589"/>
      <c r="BI6" s="589"/>
      <c r="BJ6" s="589"/>
      <c r="BK6" s="589"/>
      <c r="BL6" s="589"/>
      <c r="BM6" s="589"/>
      <c r="BN6" s="590"/>
      <c r="BO6" s="641">
        <v>96.9</v>
      </c>
      <c r="BP6" s="641"/>
      <c r="BQ6" s="641"/>
      <c r="BR6" s="641"/>
      <c r="BS6" s="642">
        <v>63028</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200640</v>
      </c>
      <c r="CS6" s="589"/>
      <c r="CT6" s="589"/>
      <c r="CU6" s="589"/>
      <c r="CV6" s="589"/>
      <c r="CW6" s="589"/>
      <c r="CX6" s="589"/>
      <c r="CY6" s="590"/>
      <c r="CZ6" s="641">
        <v>0.8</v>
      </c>
      <c r="DA6" s="641"/>
      <c r="DB6" s="641"/>
      <c r="DC6" s="641"/>
      <c r="DD6" s="594" t="s">
        <v>213</v>
      </c>
      <c r="DE6" s="589"/>
      <c r="DF6" s="589"/>
      <c r="DG6" s="589"/>
      <c r="DH6" s="589"/>
      <c r="DI6" s="589"/>
      <c r="DJ6" s="589"/>
      <c r="DK6" s="589"/>
      <c r="DL6" s="589"/>
      <c r="DM6" s="589"/>
      <c r="DN6" s="589"/>
      <c r="DO6" s="589"/>
      <c r="DP6" s="590"/>
      <c r="DQ6" s="594">
        <v>200637</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8140</v>
      </c>
      <c r="S7" s="589"/>
      <c r="T7" s="589"/>
      <c r="U7" s="589"/>
      <c r="V7" s="589"/>
      <c r="W7" s="589"/>
      <c r="X7" s="589"/>
      <c r="Y7" s="590"/>
      <c r="Z7" s="641">
        <v>0</v>
      </c>
      <c r="AA7" s="641"/>
      <c r="AB7" s="641"/>
      <c r="AC7" s="641"/>
      <c r="AD7" s="642">
        <v>8140</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1651281</v>
      </c>
      <c r="BH7" s="589"/>
      <c r="BI7" s="589"/>
      <c r="BJ7" s="589"/>
      <c r="BK7" s="589"/>
      <c r="BL7" s="589"/>
      <c r="BM7" s="589"/>
      <c r="BN7" s="590"/>
      <c r="BO7" s="641">
        <v>42</v>
      </c>
      <c r="BP7" s="641"/>
      <c r="BQ7" s="641"/>
      <c r="BR7" s="641"/>
      <c r="BS7" s="642">
        <v>63028</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5157481</v>
      </c>
      <c r="CS7" s="589"/>
      <c r="CT7" s="589"/>
      <c r="CU7" s="589"/>
      <c r="CV7" s="589"/>
      <c r="CW7" s="589"/>
      <c r="CX7" s="589"/>
      <c r="CY7" s="590"/>
      <c r="CZ7" s="641">
        <v>19.5</v>
      </c>
      <c r="DA7" s="641"/>
      <c r="DB7" s="641"/>
      <c r="DC7" s="641"/>
      <c r="DD7" s="594">
        <v>1508438</v>
      </c>
      <c r="DE7" s="589"/>
      <c r="DF7" s="589"/>
      <c r="DG7" s="589"/>
      <c r="DH7" s="589"/>
      <c r="DI7" s="589"/>
      <c r="DJ7" s="589"/>
      <c r="DK7" s="589"/>
      <c r="DL7" s="589"/>
      <c r="DM7" s="589"/>
      <c r="DN7" s="589"/>
      <c r="DO7" s="589"/>
      <c r="DP7" s="590"/>
      <c r="DQ7" s="594">
        <v>3268717</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34100</v>
      </c>
      <c r="S8" s="589"/>
      <c r="T8" s="589"/>
      <c r="U8" s="589"/>
      <c r="V8" s="589"/>
      <c r="W8" s="589"/>
      <c r="X8" s="589"/>
      <c r="Y8" s="590"/>
      <c r="Z8" s="641">
        <v>0.1</v>
      </c>
      <c r="AA8" s="641"/>
      <c r="AB8" s="641"/>
      <c r="AC8" s="641"/>
      <c r="AD8" s="642">
        <v>34100</v>
      </c>
      <c r="AE8" s="642"/>
      <c r="AF8" s="642"/>
      <c r="AG8" s="642"/>
      <c r="AH8" s="642"/>
      <c r="AI8" s="642"/>
      <c r="AJ8" s="642"/>
      <c r="AK8" s="642"/>
      <c r="AL8" s="611">
        <v>0.2</v>
      </c>
      <c r="AM8" s="643"/>
      <c r="AN8" s="643"/>
      <c r="AO8" s="644"/>
      <c r="AP8" s="585" t="s">
        <v>218</v>
      </c>
      <c r="AQ8" s="586"/>
      <c r="AR8" s="586"/>
      <c r="AS8" s="586"/>
      <c r="AT8" s="586"/>
      <c r="AU8" s="586"/>
      <c r="AV8" s="586"/>
      <c r="AW8" s="586"/>
      <c r="AX8" s="586"/>
      <c r="AY8" s="586"/>
      <c r="AZ8" s="586"/>
      <c r="BA8" s="586"/>
      <c r="BB8" s="586"/>
      <c r="BC8" s="586"/>
      <c r="BD8" s="586"/>
      <c r="BE8" s="586"/>
      <c r="BF8" s="587"/>
      <c r="BG8" s="588">
        <v>51132</v>
      </c>
      <c r="BH8" s="589"/>
      <c r="BI8" s="589"/>
      <c r="BJ8" s="589"/>
      <c r="BK8" s="589"/>
      <c r="BL8" s="589"/>
      <c r="BM8" s="589"/>
      <c r="BN8" s="590"/>
      <c r="BO8" s="641">
        <v>1.3</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5397518</v>
      </c>
      <c r="CS8" s="589"/>
      <c r="CT8" s="589"/>
      <c r="CU8" s="589"/>
      <c r="CV8" s="589"/>
      <c r="CW8" s="589"/>
      <c r="CX8" s="589"/>
      <c r="CY8" s="590"/>
      <c r="CZ8" s="641">
        <v>20.399999999999999</v>
      </c>
      <c r="DA8" s="641"/>
      <c r="DB8" s="641"/>
      <c r="DC8" s="641"/>
      <c r="DD8" s="594">
        <v>63943</v>
      </c>
      <c r="DE8" s="589"/>
      <c r="DF8" s="589"/>
      <c r="DG8" s="589"/>
      <c r="DH8" s="589"/>
      <c r="DI8" s="589"/>
      <c r="DJ8" s="589"/>
      <c r="DK8" s="589"/>
      <c r="DL8" s="589"/>
      <c r="DM8" s="589"/>
      <c r="DN8" s="589"/>
      <c r="DO8" s="589"/>
      <c r="DP8" s="590"/>
      <c r="DQ8" s="594">
        <v>3245307</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18095</v>
      </c>
      <c r="S9" s="589"/>
      <c r="T9" s="589"/>
      <c r="U9" s="589"/>
      <c r="V9" s="589"/>
      <c r="W9" s="589"/>
      <c r="X9" s="589"/>
      <c r="Y9" s="590"/>
      <c r="Z9" s="641">
        <v>0.1</v>
      </c>
      <c r="AA9" s="641"/>
      <c r="AB9" s="641"/>
      <c r="AC9" s="641"/>
      <c r="AD9" s="642">
        <v>18095</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1135770</v>
      </c>
      <c r="BH9" s="589"/>
      <c r="BI9" s="589"/>
      <c r="BJ9" s="589"/>
      <c r="BK9" s="589"/>
      <c r="BL9" s="589"/>
      <c r="BM9" s="589"/>
      <c r="BN9" s="590"/>
      <c r="BO9" s="641">
        <v>28.9</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2205399</v>
      </c>
      <c r="CS9" s="589"/>
      <c r="CT9" s="589"/>
      <c r="CU9" s="589"/>
      <c r="CV9" s="589"/>
      <c r="CW9" s="589"/>
      <c r="CX9" s="589"/>
      <c r="CY9" s="590"/>
      <c r="CZ9" s="641">
        <v>8.3000000000000007</v>
      </c>
      <c r="DA9" s="641"/>
      <c r="DB9" s="641"/>
      <c r="DC9" s="641"/>
      <c r="DD9" s="594">
        <v>57590</v>
      </c>
      <c r="DE9" s="589"/>
      <c r="DF9" s="589"/>
      <c r="DG9" s="589"/>
      <c r="DH9" s="589"/>
      <c r="DI9" s="589"/>
      <c r="DJ9" s="589"/>
      <c r="DK9" s="589"/>
      <c r="DL9" s="589"/>
      <c r="DM9" s="589"/>
      <c r="DN9" s="589"/>
      <c r="DO9" s="589"/>
      <c r="DP9" s="590"/>
      <c r="DQ9" s="594">
        <v>1935963</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393848</v>
      </c>
      <c r="S10" s="589"/>
      <c r="T10" s="589"/>
      <c r="U10" s="589"/>
      <c r="V10" s="589"/>
      <c r="W10" s="589"/>
      <c r="X10" s="589"/>
      <c r="Y10" s="590"/>
      <c r="Z10" s="641">
        <v>1.5</v>
      </c>
      <c r="AA10" s="641"/>
      <c r="AB10" s="641"/>
      <c r="AC10" s="641"/>
      <c r="AD10" s="642">
        <v>393848</v>
      </c>
      <c r="AE10" s="642"/>
      <c r="AF10" s="642"/>
      <c r="AG10" s="642"/>
      <c r="AH10" s="642"/>
      <c r="AI10" s="642"/>
      <c r="AJ10" s="642"/>
      <c r="AK10" s="642"/>
      <c r="AL10" s="611">
        <v>2.7</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78331</v>
      </c>
      <c r="BH10" s="589"/>
      <c r="BI10" s="589"/>
      <c r="BJ10" s="589"/>
      <c r="BK10" s="589"/>
      <c r="BL10" s="589"/>
      <c r="BM10" s="589"/>
      <c r="BN10" s="590"/>
      <c r="BO10" s="641">
        <v>2</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60527</v>
      </c>
      <c r="CS10" s="589"/>
      <c r="CT10" s="589"/>
      <c r="CU10" s="589"/>
      <c r="CV10" s="589"/>
      <c r="CW10" s="589"/>
      <c r="CX10" s="589"/>
      <c r="CY10" s="590"/>
      <c r="CZ10" s="641">
        <v>0.2</v>
      </c>
      <c r="DA10" s="641"/>
      <c r="DB10" s="641"/>
      <c r="DC10" s="641"/>
      <c r="DD10" s="594" t="s">
        <v>219</v>
      </c>
      <c r="DE10" s="589"/>
      <c r="DF10" s="589"/>
      <c r="DG10" s="589"/>
      <c r="DH10" s="589"/>
      <c r="DI10" s="589"/>
      <c r="DJ10" s="589"/>
      <c r="DK10" s="589"/>
      <c r="DL10" s="589"/>
      <c r="DM10" s="589"/>
      <c r="DN10" s="589"/>
      <c r="DO10" s="589"/>
      <c r="DP10" s="590"/>
      <c r="DQ10" s="594">
        <v>14042</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14870</v>
      </c>
      <c r="S11" s="589"/>
      <c r="T11" s="589"/>
      <c r="U11" s="589"/>
      <c r="V11" s="589"/>
      <c r="W11" s="589"/>
      <c r="X11" s="589"/>
      <c r="Y11" s="590"/>
      <c r="Z11" s="641">
        <v>0.1</v>
      </c>
      <c r="AA11" s="641"/>
      <c r="AB11" s="641"/>
      <c r="AC11" s="641"/>
      <c r="AD11" s="642">
        <v>14870</v>
      </c>
      <c r="AE11" s="642"/>
      <c r="AF11" s="642"/>
      <c r="AG11" s="642"/>
      <c r="AH11" s="642"/>
      <c r="AI11" s="642"/>
      <c r="AJ11" s="642"/>
      <c r="AK11" s="642"/>
      <c r="AL11" s="611">
        <v>0.1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386048</v>
      </c>
      <c r="BH11" s="589"/>
      <c r="BI11" s="589"/>
      <c r="BJ11" s="589"/>
      <c r="BK11" s="589"/>
      <c r="BL11" s="589"/>
      <c r="BM11" s="589"/>
      <c r="BN11" s="590"/>
      <c r="BO11" s="641">
        <v>9.8000000000000007</v>
      </c>
      <c r="BP11" s="641"/>
      <c r="BQ11" s="641"/>
      <c r="BR11" s="641"/>
      <c r="BS11" s="594">
        <v>63028</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1205396</v>
      </c>
      <c r="CS11" s="589"/>
      <c r="CT11" s="589"/>
      <c r="CU11" s="589"/>
      <c r="CV11" s="589"/>
      <c r="CW11" s="589"/>
      <c r="CX11" s="589"/>
      <c r="CY11" s="590"/>
      <c r="CZ11" s="641">
        <v>4.5999999999999996</v>
      </c>
      <c r="DA11" s="641"/>
      <c r="DB11" s="641"/>
      <c r="DC11" s="641"/>
      <c r="DD11" s="594">
        <v>518144</v>
      </c>
      <c r="DE11" s="589"/>
      <c r="DF11" s="589"/>
      <c r="DG11" s="589"/>
      <c r="DH11" s="589"/>
      <c r="DI11" s="589"/>
      <c r="DJ11" s="589"/>
      <c r="DK11" s="589"/>
      <c r="DL11" s="589"/>
      <c r="DM11" s="589"/>
      <c r="DN11" s="589"/>
      <c r="DO11" s="589"/>
      <c r="DP11" s="590"/>
      <c r="DQ11" s="594">
        <v>751042</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1858801</v>
      </c>
      <c r="BH12" s="589"/>
      <c r="BI12" s="589"/>
      <c r="BJ12" s="589"/>
      <c r="BK12" s="589"/>
      <c r="BL12" s="589"/>
      <c r="BM12" s="589"/>
      <c r="BN12" s="590"/>
      <c r="BO12" s="641">
        <v>47.3</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392495</v>
      </c>
      <c r="CS12" s="589"/>
      <c r="CT12" s="589"/>
      <c r="CU12" s="589"/>
      <c r="CV12" s="589"/>
      <c r="CW12" s="589"/>
      <c r="CX12" s="589"/>
      <c r="CY12" s="590"/>
      <c r="CZ12" s="641">
        <v>1.5</v>
      </c>
      <c r="DA12" s="641"/>
      <c r="DB12" s="641"/>
      <c r="DC12" s="641"/>
      <c r="DD12" s="594">
        <v>98861</v>
      </c>
      <c r="DE12" s="589"/>
      <c r="DF12" s="589"/>
      <c r="DG12" s="589"/>
      <c r="DH12" s="589"/>
      <c r="DI12" s="589"/>
      <c r="DJ12" s="589"/>
      <c r="DK12" s="589"/>
      <c r="DL12" s="589"/>
      <c r="DM12" s="589"/>
      <c r="DN12" s="589"/>
      <c r="DO12" s="589"/>
      <c r="DP12" s="590"/>
      <c r="DQ12" s="594">
        <v>280501</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31708</v>
      </c>
      <c r="S13" s="589"/>
      <c r="T13" s="589"/>
      <c r="U13" s="589"/>
      <c r="V13" s="589"/>
      <c r="W13" s="589"/>
      <c r="X13" s="589"/>
      <c r="Y13" s="590"/>
      <c r="Z13" s="641">
        <v>0.1</v>
      </c>
      <c r="AA13" s="641"/>
      <c r="AB13" s="641"/>
      <c r="AC13" s="641"/>
      <c r="AD13" s="642">
        <v>31708</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1849352</v>
      </c>
      <c r="BH13" s="589"/>
      <c r="BI13" s="589"/>
      <c r="BJ13" s="589"/>
      <c r="BK13" s="589"/>
      <c r="BL13" s="589"/>
      <c r="BM13" s="589"/>
      <c r="BN13" s="590"/>
      <c r="BO13" s="641">
        <v>47.1</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3636042</v>
      </c>
      <c r="CS13" s="589"/>
      <c r="CT13" s="589"/>
      <c r="CU13" s="589"/>
      <c r="CV13" s="589"/>
      <c r="CW13" s="589"/>
      <c r="CX13" s="589"/>
      <c r="CY13" s="590"/>
      <c r="CZ13" s="641">
        <v>13.7</v>
      </c>
      <c r="DA13" s="641"/>
      <c r="DB13" s="641"/>
      <c r="DC13" s="641"/>
      <c r="DD13" s="594">
        <v>2495486</v>
      </c>
      <c r="DE13" s="589"/>
      <c r="DF13" s="589"/>
      <c r="DG13" s="589"/>
      <c r="DH13" s="589"/>
      <c r="DI13" s="589"/>
      <c r="DJ13" s="589"/>
      <c r="DK13" s="589"/>
      <c r="DL13" s="589"/>
      <c r="DM13" s="589"/>
      <c r="DN13" s="589"/>
      <c r="DO13" s="589"/>
      <c r="DP13" s="590"/>
      <c r="DQ13" s="594">
        <v>1204515</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96514</v>
      </c>
      <c r="BH14" s="589"/>
      <c r="BI14" s="589"/>
      <c r="BJ14" s="589"/>
      <c r="BK14" s="589"/>
      <c r="BL14" s="589"/>
      <c r="BM14" s="589"/>
      <c r="BN14" s="590"/>
      <c r="BO14" s="641">
        <v>2.5</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683528</v>
      </c>
      <c r="CS14" s="589"/>
      <c r="CT14" s="589"/>
      <c r="CU14" s="589"/>
      <c r="CV14" s="589"/>
      <c r="CW14" s="589"/>
      <c r="CX14" s="589"/>
      <c r="CY14" s="590"/>
      <c r="CZ14" s="641">
        <v>2.6</v>
      </c>
      <c r="DA14" s="641"/>
      <c r="DB14" s="641"/>
      <c r="DC14" s="641"/>
      <c r="DD14" s="594">
        <v>60949</v>
      </c>
      <c r="DE14" s="589"/>
      <c r="DF14" s="589"/>
      <c r="DG14" s="589"/>
      <c r="DH14" s="589"/>
      <c r="DI14" s="589"/>
      <c r="DJ14" s="589"/>
      <c r="DK14" s="589"/>
      <c r="DL14" s="589"/>
      <c r="DM14" s="589"/>
      <c r="DN14" s="589"/>
      <c r="DO14" s="589"/>
      <c r="DP14" s="590"/>
      <c r="DQ14" s="594">
        <v>647738</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7784</v>
      </c>
      <c r="S15" s="589"/>
      <c r="T15" s="589"/>
      <c r="U15" s="589"/>
      <c r="V15" s="589"/>
      <c r="W15" s="589"/>
      <c r="X15" s="589"/>
      <c r="Y15" s="590"/>
      <c r="Z15" s="641">
        <v>0</v>
      </c>
      <c r="AA15" s="641"/>
      <c r="AB15" s="641"/>
      <c r="AC15" s="641"/>
      <c r="AD15" s="642">
        <v>7784</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203085</v>
      </c>
      <c r="BH15" s="589"/>
      <c r="BI15" s="589"/>
      <c r="BJ15" s="589"/>
      <c r="BK15" s="589"/>
      <c r="BL15" s="589"/>
      <c r="BM15" s="589"/>
      <c r="BN15" s="590"/>
      <c r="BO15" s="641">
        <v>5.2</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2468613</v>
      </c>
      <c r="CS15" s="589"/>
      <c r="CT15" s="589"/>
      <c r="CU15" s="589"/>
      <c r="CV15" s="589"/>
      <c r="CW15" s="589"/>
      <c r="CX15" s="589"/>
      <c r="CY15" s="590"/>
      <c r="CZ15" s="641">
        <v>9.3000000000000007</v>
      </c>
      <c r="DA15" s="641"/>
      <c r="DB15" s="641"/>
      <c r="DC15" s="641"/>
      <c r="DD15" s="594">
        <v>592978</v>
      </c>
      <c r="DE15" s="589"/>
      <c r="DF15" s="589"/>
      <c r="DG15" s="589"/>
      <c r="DH15" s="589"/>
      <c r="DI15" s="589"/>
      <c r="DJ15" s="589"/>
      <c r="DK15" s="589"/>
      <c r="DL15" s="589"/>
      <c r="DM15" s="589"/>
      <c r="DN15" s="589"/>
      <c r="DO15" s="589"/>
      <c r="DP15" s="590"/>
      <c r="DQ15" s="594">
        <v>1878561</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11181455</v>
      </c>
      <c r="S16" s="589"/>
      <c r="T16" s="589"/>
      <c r="U16" s="589"/>
      <c r="V16" s="589"/>
      <c r="W16" s="589"/>
      <c r="X16" s="589"/>
      <c r="Y16" s="590"/>
      <c r="Z16" s="641">
        <v>41.2</v>
      </c>
      <c r="AA16" s="641"/>
      <c r="AB16" s="641"/>
      <c r="AC16" s="641"/>
      <c r="AD16" s="642">
        <v>9770278</v>
      </c>
      <c r="AE16" s="642"/>
      <c r="AF16" s="642"/>
      <c r="AG16" s="642"/>
      <c r="AH16" s="642"/>
      <c r="AI16" s="642"/>
      <c r="AJ16" s="642"/>
      <c r="AK16" s="642"/>
      <c r="AL16" s="611">
        <v>67.8</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v>251</v>
      </c>
      <c r="BH16" s="589"/>
      <c r="BI16" s="589"/>
      <c r="BJ16" s="589"/>
      <c r="BK16" s="589"/>
      <c r="BL16" s="589"/>
      <c r="BM16" s="589"/>
      <c r="BN16" s="590"/>
      <c r="BO16" s="641">
        <v>0</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1491350</v>
      </c>
      <c r="CS16" s="589"/>
      <c r="CT16" s="589"/>
      <c r="CU16" s="589"/>
      <c r="CV16" s="589"/>
      <c r="CW16" s="589"/>
      <c r="CX16" s="589"/>
      <c r="CY16" s="590"/>
      <c r="CZ16" s="641">
        <v>5.6</v>
      </c>
      <c r="DA16" s="641"/>
      <c r="DB16" s="641"/>
      <c r="DC16" s="641"/>
      <c r="DD16" s="594" t="s">
        <v>219</v>
      </c>
      <c r="DE16" s="589"/>
      <c r="DF16" s="589"/>
      <c r="DG16" s="589"/>
      <c r="DH16" s="589"/>
      <c r="DI16" s="589"/>
      <c r="DJ16" s="589"/>
      <c r="DK16" s="589"/>
      <c r="DL16" s="589"/>
      <c r="DM16" s="589"/>
      <c r="DN16" s="589"/>
      <c r="DO16" s="589"/>
      <c r="DP16" s="590"/>
      <c r="DQ16" s="594">
        <v>277524</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9770278</v>
      </c>
      <c r="S17" s="589"/>
      <c r="T17" s="589"/>
      <c r="U17" s="589"/>
      <c r="V17" s="589"/>
      <c r="W17" s="589"/>
      <c r="X17" s="589"/>
      <c r="Y17" s="590"/>
      <c r="Z17" s="641">
        <v>36</v>
      </c>
      <c r="AA17" s="641"/>
      <c r="AB17" s="641"/>
      <c r="AC17" s="641"/>
      <c r="AD17" s="642">
        <v>9770278</v>
      </c>
      <c r="AE17" s="642"/>
      <c r="AF17" s="642"/>
      <c r="AG17" s="642"/>
      <c r="AH17" s="642"/>
      <c r="AI17" s="642"/>
      <c r="AJ17" s="642"/>
      <c r="AK17" s="642"/>
      <c r="AL17" s="611">
        <v>67.8</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3545285</v>
      </c>
      <c r="CS17" s="589"/>
      <c r="CT17" s="589"/>
      <c r="CU17" s="589"/>
      <c r="CV17" s="589"/>
      <c r="CW17" s="589"/>
      <c r="CX17" s="589"/>
      <c r="CY17" s="590"/>
      <c r="CZ17" s="641">
        <v>13.4</v>
      </c>
      <c r="DA17" s="641"/>
      <c r="DB17" s="641"/>
      <c r="DC17" s="641"/>
      <c r="DD17" s="594" t="s">
        <v>219</v>
      </c>
      <c r="DE17" s="589"/>
      <c r="DF17" s="589"/>
      <c r="DG17" s="589"/>
      <c r="DH17" s="589"/>
      <c r="DI17" s="589"/>
      <c r="DJ17" s="589"/>
      <c r="DK17" s="589"/>
      <c r="DL17" s="589"/>
      <c r="DM17" s="589"/>
      <c r="DN17" s="589"/>
      <c r="DO17" s="589"/>
      <c r="DP17" s="590"/>
      <c r="DQ17" s="594">
        <v>3418836</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1411176</v>
      </c>
      <c r="S18" s="589"/>
      <c r="T18" s="589"/>
      <c r="U18" s="589"/>
      <c r="V18" s="589"/>
      <c r="W18" s="589"/>
      <c r="X18" s="589"/>
      <c r="Y18" s="590"/>
      <c r="Z18" s="641">
        <v>5.2</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120414</v>
      </c>
      <c r="BH19" s="589"/>
      <c r="BI19" s="589"/>
      <c r="BJ19" s="589"/>
      <c r="BK19" s="589"/>
      <c r="BL19" s="589"/>
      <c r="BM19" s="589"/>
      <c r="BN19" s="590"/>
      <c r="BO19" s="641">
        <v>3.1</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15921049</v>
      </c>
      <c r="S20" s="589"/>
      <c r="T20" s="589"/>
      <c r="U20" s="589"/>
      <c r="V20" s="589"/>
      <c r="W20" s="589"/>
      <c r="X20" s="589"/>
      <c r="Y20" s="590"/>
      <c r="Z20" s="641">
        <v>58.6</v>
      </c>
      <c r="AA20" s="641"/>
      <c r="AB20" s="641"/>
      <c r="AC20" s="641"/>
      <c r="AD20" s="642">
        <v>14389458</v>
      </c>
      <c r="AE20" s="642"/>
      <c r="AF20" s="642"/>
      <c r="AG20" s="642"/>
      <c r="AH20" s="642"/>
      <c r="AI20" s="642"/>
      <c r="AJ20" s="642"/>
      <c r="AK20" s="642"/>
      <c r="AL20" s="611">
        <v>99.9</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120414</v>
      </c>
      <c r="BH20" s="589"/>
      <c r="BI20" s="589"/>
      <c r="BJ20" s="589"/>
      <c r="BK20" s="589"/>
      <c r="BL20" s="589"/>
      <c r="BM20" s="589"/>
      <c r="BN20" s="590"/>
      <c r="BO20" s="641">
        <v>3.1</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26444274</v>
      </c>
      <c r="CS20" s="589"/>
      <c r="CT20" s="589"/>
      <c r="CU20" s="589"/>
      <c r="CV20" s="589"/>
      <c r="CW20" s="589"/>
      <c r="CX20" s="589"/>
      <c r="CY20" s="590"/>
      <c r="CZ20" s="641">
        <v>100</v>
      </c>
      <c r="DA20" s="641"/>
      <c r="DB20" s="641"/>
      <c r="DC20" s="641"/>
      <c r="DD20" s="594">
        <v>5396389</v>
      </c>
      <c r="DE20" s="589"/>
      <c r="DF20" s="589"/>
      <c r="DG20" s="589"/>
      <c r="DH20" s="589"/>
      <c r="DI20" s="589"/>
      <c r="DJ20" s="589"/>
      <c r="DK20" s="589"/>
      <c r="DL20" s="589"/>
      <c r="DM20" s="589"/>
      <c r="DN20" s="589"/>
      <c r="DO20" s="589"/>
      <c r="DP20" s="590"/>
      <c r="DQ20" s="594">
        <v>17123383</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5276</v>
      </c>
      <c r="S21" s="589"/>
      <c r="T21" s="589"/>
      <c r="U21" s="589"/>
      <c r="V21" s="589"/>
      <c r="W21" s="589"/>
      <c r="X21" s="589"/>
      <c r="Y21" s="590"/>
      <c r="Z21" s="641">
        <v>0</v>
      </c>
      <c r="AA21" s="641"/>
      <c r="AB21" s="641"/>
      <c r="AC21" s="641"/>
      <c r="AD21" s="642">
        <v>5276</v>
      </c>
      <c r="AE21" s="642"/>
      <c r="AF21" s="642"/>
      <c r="AG21" s="642"/>
      <c r="AH21" s="642"/>
      <c r="AI21" s="642"/>
      <c r="AJ21" s="642"/>
      <c r="AK21" s="642"/>
      <c r="AL21" s="611">
        <v>0</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180907</v>
      </c>
      <c r="S22" s="589"/>
      <c r="T22" s="589"/>
      <c r="U22" s="589"/>
      <c r="V22" s="589"/>
      <c r="W22" s="589"/>
      <c r="X22" s="589"/>
      <c r="Y22" s="590"/>
      <c r="Z22" s="641">
        <v>0.7</v>
      </c>
      <c r="AA22" s="641"/>
      <c r="AB22" s="641"/>
      <c r="AC22" s="641"/>
      <c r="AD22" s="642" t="s">
        <v>219</v>
      </c>
      <c r="AE22" s="642"/>
      <c r="AF22" s="642"/>
      <c r="AG22" s="642"/>
      <c r="AH22" s="642"/>
      <c r="AI22" s="642"/>
      <c r="AJ22" s="642"/>
      <c r="AK22" s="642"/>
      <c r="AL22" s="611" t="s">
        <v>219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439611</v>
      </c>
      <c r="S23" s="589"/>
      <c r="T23" s="589"/>
      <c r="U23" s="589"/>
      <c r="V23" s="589"/>
      <c r="W23" s="589"/>
      <c r="X23" s="589"/>
      <c r="Y23" s="590"/>
      <c r="Z23" s="641">
        <v>1.6</v>
      </c>
      <c r="AA23" s="641"/>
      <c r="AB23" s="641"/>
      <c r="AC23" s="641"/>
      <c r="AD23" s="642">
        <v>8791</v>
      </c>
      <c r="AE23" s="642"/>
      <c r="AF23" s="642"/>
      <c r="AG23" s="642"/>
      <c r="AH23" s="642"/>
      <c r="AI23" s="642"/>
      <c r="AJ23" s="642"/>
      <c r="AK23" s="642"/>
      <c r="AL23" s="611">
        <v>0.1</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v>120414</v>
      </c>
      <c r="BH23" s="589"/>
      <c r="BI23" s="589"/>
      <c r="BJ23" s="589"/>
      <c r="BK23" s="589"/>
      <c r="BL23" s="589"/>
      <c r="BM23" s="589"/>
      <c r="BN23" s="590"/>
      <c r="BO23" s="641">
        <v>3.1</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76534</v>
      </c>
      <c r="S24" s="589"/>
      <c r="T24" s="589"/>
      <c r="U24" s="589"/>
      <c r="V24" s="589"/>
      <c r="W24" s="589"/>
      <c r="X24" s="589"/>
      <c r="Y24" s="590"/>
      <c r="Z24" s="641">
        <v>0.3</v>
      </c>
      <c r="AA24" s="641"/>
      <c r="AB24" s="641"/>
      <c r="AC24" s="641"/>
      <c r="AD24" s="642" t="s">
        <v>219</v>
      </c>
      <c r="AE24" s="642"/>
      <c r="AF24" s="642"/>
      <c r="AG24" s="642"/>
      <c r="AH24" s="642"/>
      <c r="AI24" s="642"/>
      <c r="AJ24" s="642"/>
      <c r="AK24" s="642"/>
      <c r="AL24" s="611" t="s">
        <v>219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10141865</v>
      </c>
      <c r="CS24" s="639"/>
      <c r="CT24" s="639"/>
      <c r="CU24" s="639"/>
      <c r="CV24" s="639"/>
      <c r="CW24" s="639"/>
      <c r="CX24" s="639"/>
      <c r="CY24" s="686"/>
      <c r="CZ24" s="690">
        <v>38.4</v>
      </c>
      <c r="DA24" s="691"/>
      <c r="DB24" s="691"/>
      <c r="DC24" s="692"/>
      <c r="DD24" s="685">
        <v>7989581</v>
      </c>
      <c r="DE24" s="639"/>
      <c r="DF24" s="639"/>
      <c r="DG24" s="639"/>
      <c r="DH24" s="639"/>
      <c r="DI24" s="639"/>
      <c r="DJ24" s="639"/>
      <c r="DK24" s="686"/>
      <c r="DL24" s="685">
        <v>7852371</v>
      </c>
      <c r="DM24" s="639"/>
      <c r="DN24" s="639"/>
      <c r="DO24" s="639"/>
      <c r="DP24" s="639"/>
      <c r="DQ24" s="639"/>
      <c r="DR24" s="639"/>
      <c r="DS24" s="639"/>
      <c r="DT24" s="639"/>
      <c r="DU24" s="639"/>
      <c r="DV24" s="686"/>
      <c r="DW24" s="687">
        <v>51.5</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3053749</v>
      </c>
      <c r="S25" s="589"/>
      <c r="T25" s="589"/>
      <c r="U25" s="589"/>
      <c r="V25" s="589"/>
      <c r="W25" s="589"/>
      <c r="X25" s="589"/>
      <c r="Y25" s="590"/>
      <c r="Z25" s="641">
        <v>11.2</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4123297</v>
      </c>
      <c r="CS25" s="607"/>
      <c r="CT25" s="607"/>
      <c r="CU25" s="607"/>
      <c r="CV25" s="607"/>
      <c r="CW25" s="607"/>
      <c r="CX25" s="607"/>
      <c r="CY25" s="608"/>
      <c r="CZ25" s="591">
        <v>15.6</v>
      </c>
      <c r="DA25" s="609"/>
      <c r="DB25" s="609"/>
      <c r="DC25" s="610"/>
      <c r="DD25" s="594">
        <v>3804656</v>
      </c>
      <c r="DE25" s="607"/>
      <c r="DF25" s="607"/>
      <c r="DG25" s="607"/>
      <c r="DH25" s="607"/>
      <c r="DI25" s="607"/>
      <c r="DJ25" s="607"/>
      <c r="DK25" s="608"/>
      <c r="DL25" s="594">
        <v>3670793</v>
      </c>
      <c r="DM25" s="607"/>
      <c r="DN25" s="607"/>
      <c r="DO25" s="607"/>
      <c r="DP25" s="607"/>
      <c r="DQ25" s="607"/>
      <c r="DR25" s="607"/>
      <c r="DS25" s="607"/>
      <c r="DT25" s="607"/>
      <c r="DU25" s="607"/>
      <c r="DV25" s="608"/>
      <c r="DW25" s="611">
        <v>24.1</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2647457</v>
      </c>
      <c r="CS26" s="589"/>
      <c r="CT26" s="589"/>
      <c r="CU26" s="589"/>
      <c r="CV26" s="589"/>
      <c r="CW26" s="589"/>
      <c r="CX26" s="589"/>
      <c r="CY26" s="590"/>
      <c r="CZ26" s="591">
        <v>10</v>
      </c>
      <c r="DA26" s="609"/>
      <c r="DB26" s="609"/>
      <c r="DC26" s="610"/>
      <c r="DD26" s="594">
        <v>2366508</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1271335</v>
      </c>
      <c r="S27" s="589"/>
      <c r="T27" s="589"/>
      <c r="U27" s="589"/>
      <c r="V27" s="589"/>
      <c r="W27" s="589"/>
      <c r="X27" s="589"/>
      <c r="Y27" s="590"/>
      <c r="Z27" s="641">
        <v>4.7</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3930346</v>
      </c>
      <c r="BH27" s="589"/>
      <c r="BI27" s="589"/>
      <c r="BJ27" s="589"/>
      <c r="BK27" s="589"/>
      <c r="BL27" s="589"/>
      <c r="BM27" s="589"/>
      <c r="BN27" s="590"/>
      <c r="BO27" s="641">
        <v>100</v>
      </c>
      <c r="BP27" s="641"/>
      <c r="BQ27" s="641"/>
      <c r="BR27" s="641"/>
      <c r="BS27" s="594">
        <v>63028</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2473322</v>
      </c>
      <c r="CS27" s="607"/>
      <c r="CT27" s="607"/>
      <c r="CU27" s="607"/>
      <c r="CV27" s="607"/>
      <c r="CW27" s="607"/>
      <c r="CX27" s="607"/>
      <c r="CY27" s="608"/>
      <c r="CZ27" s="591">
        <v>9.4</v>
      </c>
      <c r="DA27" s="609"/>
      <c r="DB27" s="609"/>
      <c r="DC27" s="610"/>
      <c r="DD27" s="594">
        <v>766128</v>
      </c>
      <c r="DE27" s="607"/>
      <c r="DF27" s="607"/>
      <c r="DG27" s="607"/>
      <c r="DH27" s="607"/>
      <c r="DI27" s="607"/>
      <c r="DJ27" s="607"/>
      <c r="DK27" s="608"/>
      <c r="DL27" s="594">
        <v>762781</v>
      </c>
      <c r="DM27" s="607"/>
      <c r="DN27" s="607"/>
      <c r="DO27" s="607"/>
      <c r="DP27" s="607"/>
      <c r="DQ27" s="607"/>
      <c r="DR27" s="607"/>
      <c r="DS27" s="607"/>
      <c r="DT27" s="607"/>
      <c r="DU27" s="607"/>
      <c r="DV27" s="608"/>
      <c r="DW27" s="611">
        <v>5</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61863</v>
      </c>
      <c r="S28" s="589"/>
      <c r="T28" s="589"/>
      <c r="U28" s="589"/>
      <c r="V28" s="589"/>
      <c r="W28" s="589"/>
      <c r="X28" s="589"/>
      <c r="Y28" s="590"/>
      <c r="Z28" s="641">
        <v>0.2</v>
      </c>
      <c r="AA28" s="641"/>
      <c r="AB28" s="641"/>
      <c r="AC28" s="641"/>
      <c r="AD28" s="642" t="s">
        <v>219</v>
      </c>
      <c r="AE28" s="642"/>
      <c r="AF28" s="642"/>
      <c r="AG28" s="642"/>
      <c r="AH28" s="642"/>
      <c r="AI28" s="642"/>
      <c r="AJ28" s="642"/>
      <c r="AK28" s="642"/>
      <c r="AL28" s="611" t="s">
        <v>219</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3545246</v>
      </c>
      <c r="CS28" s="589"/>
      <c r="CT28" s="589"/>
      <c r="CU28" s="589"/>
      <c r="CV28" s="589"/>
      <c r="CW28" s="589"/>
      <c r="CX28" s="589"/>
      <c r="CY28" s="590"/>
      <c r="CZ28" s="591">
        <v>13.4</v>
      </c>
      <c r="DA28" s="609"/>
      <c r="DB28" s="609"/>
      <c r="DC28" s="610"/>
      <c r="DD28" s="594">
        <v>3418797</v>
      </c>
      <c r="DE28" s="589"/>
      <c r="DF28" s="589"/>
      <c r="DG28" s="589"/>
      <c r="DH28" s="589"/>
      <c r="DI28" s="589"/>
      <c r="DJ28" s="589"/>
      <c r="DK28" s="590"/>
      <c r="DL28" s="594">
        <v>3418797</v>
      </c>
      <c r="DM28" s="589"/>
      <c r="DN28" s="589"/>
      <c r="DO28" s="589"/>
      <c r="DP28" s="589"/>
      <c r="DQ28" s="589"/>
      <c r="DR28" s="589"/>
      <c r="DS28" s="589"/>
      <c r="DT28" s="589"/>
      <c r="DU28" s="589"/>
      <c r="DV28" s="590"/>
      <c r="DW28" s="611">
        <v>22.4</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45263</v>
      </c>
      <c r="S29" s="589"/>
      <c r="T29" s="589"/>
      <c r="U29" s="589"/>
      <c r="V29" s="589"/>
      <c r="W29" s="589"/>
      <c r="X29" s="589"/>
      <c r="Y29" s="590"/>
      <c r="Z29" s="641">
        <v>0.2</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3541257</v>
      </c>
      <c r="CS29" s="607"/>
      <c r="CT29" s="607"/>
      <c r="CU29" s="607"/>
      <c r="CV29" s="607"/>
      <c r="CW29" s="607"/>
      <c r="CX29" s="607"/>
      <c r="CY29" s="608"/>
      <c r="CZ29" s="591">
        <v>13.4</v>
      </c>
      <c r="DA29" s="609"/>
      <c r="DB29" s="609"/>
      <c r="DC29" s="610"/>
      <c r="DD29" s="594">
        <v>3414808</v>
      </c>
      <c r="DE29" s="607"/>
      <c r="DF29" s="607"/>
      <c r="DG29" s="607"/>
      <c r="DH29" s="607"/>
      <c r="DI29" s="607"/>
      <c r="DJ29" s="607"/>
      <c r="DK29" s="608"/>
      <c r="DL29" s="594">
        <v>3414808</v>
      </c>
      <c r="DM29" s="607"/>
      <c r="DN29" s="607"/>
      <c r="DO29" s="607"/>
      <c r="DP29" s="607"/>
      <c r="DQ29" s="607"/>
      <c r="DR29" s="607"/>
      <c r="DS29" s="607"/>
      <c r="DT29" s="607"/>
      <c r="DU29" s="607"/>
      <c r="DV29" s="608"/>
      <c r="DW29" s="611">
        <v>22.4</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588386</v>
      </c>
      <c r="S30" s="589"/>
      <c r="T30" s="589"/>
      <c r="U30" s="589"/>
      <c r="V30" s="589"/>
      <c r="W30" s="589"/>
      <c r="X30" s="589"/>
      <c r="Y30" s="590"/>
      <c r="Z30" s="641">
        <v>2.2000000000000002</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98.8</v>
      </c>
      <c r="BH30" s="655"/>
      <c r="BI30" s="655"/>
      <c r="BJ30" s="655"/>
      <c r="BK30" s="655"/>
      <c r="BL30" s="655"/>
      <c r="BM30" s="656">
        <v>94.8</v>
      </c>
      <c r="BN30" s="655"/>
      <c r="BO30" s="655"/>
      <c r="BP30" s="655"/>
      <c r="BQ30" s="657"/>
      <c r="BR30" s="654">
        <v>98.9</v>
      </c>
      <c r="BS30" s="655"/>
      <c r="BT30" s="655"/>
      <c r="BU30" s="655"/>
      <c r="BV30" s="655"/>
      <c r="BW30" s="655"/>
      <c r="BX30" s="656">
        <v>94.9</v>
      </c>
      <c r="BY30" s="655"/>
      <c r="BZ30" s="655"/>
      <c r="CA30" s="655"/>
      <c r="CB30" s="657"/>
      <c r="CD30" s="660"/>
      <c r="CE30" s="661"/>
      <c r="CF30" s="625" t="s">
        <v>291</v>
      </c>
      <c r="CG30" s="622"/>
      <c r="CH30" s="622"/>
      <c r="CI30" s="622"/>
      <c r="CJ30" s="622"/>
      <c r="CK30" s="622"/>
      <c r="CL30" s="622"/>
      <c r="CM30" s="622"/>
      <c r="CN30" s="622"/>
      <c r="CO30" s="622"/>
      <c r="CP30" s="622"/>
      <c r="CQ30" s="623"/>
      <c r="CR30" s="588">
        <v>3175710</v>
      </c>
      <c r="CS30" s="589"/>
      <c r="CT30" s="589"/>
      <c r="CU30" s="589"/>
      <c r="CV30" s="589"/>
      <c r="CW30" s="589"/>
      <c r="CX30" s="589"/>
      <c r="CY30" s="590"/>
      <c r="CZ30" s="591">
        <v>12</v>
      </c>
      <c r="DA30" s="609"/>
      <c r="DB30" s="609"/>
      <c r="DC30" s="610"/>
      <c r="DD30" s="594">
        <v>3049524</v>
      </c>
      <c r="DE30" s="589"/>
      <c r="DF30" s="589"/>
      <c r="DG30" s="589"/>
      <c r="DH30" s="589"/>
      <c r="DI30" s="589"/>
      <c r="DJ30" s="589"/>
      <c r="DK30" s="590"/>
      <c r="DL30" s="594">
        <v>3049524</v>
      </c>
      <c r="DM30" s="589"/>
      <c r="DN30" s="589"/>
      <c r="DO30" s="589"/>
      <c r="DP30" s="589"/>
      <c r="DQ30" s="589"/>
      <c r="DR30" s="589"/>
      <c r="DS30" s="589"/>
      <c r="DT30" s="589"/>
      <c r="DU30" s="589"/>
      <c r="DV30" s="590"/>
      <c r="DW30" s="611">
        <v>20</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963656</v>
      </c>
      <c r="S31" s="589"/>
      <c r="T31" s="589"/>
      <c r="U31" s="589"/>
      <c r="V31" s="589"/>
      <c r="W31" s="589"/>
      <c r="X31" s="589"/>
      <c r="Y31" s="590"/>
      <c r="Z31" s="641">
        <v>3.5</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v>
      </c>
      <c r="BH31" s="607"/>
      <c r="BI31" s="607"/>
      <c r="BJ31" s="607"/>
      <c r="BK31" s="607"/>
      <c r="BL31" s="607"/>
      <c r="BM31" s="643">
        <v>95.4</v>
      </c>
      <c r="BN31" s="653"/>
      <c r="BO31" s="653"/>
      <c r="BP31" s="653"/>
      <c r="BQ31" s="617"/>
      <c r="BR31" s="652">
        <v>99.2</v>
      </c>
      <c r="BS31" s="607"/>
      <c r="BT31" s="607"/>
      <c r="BU31" s="607"/>
      <c r="BV31" s="607"/>
      <c r="BW31" s="607"/>
      <c r="BX31" s="643">
        <v>95.3</v>
      </c>
      <c r="BY31" s="653"/>
      <c r="BZ31" s="653"/>
      <c r="CA31" s="653"/>
      <c r="CB31" s="617"/>
      <c r="CD31" s="660"/>
      <c r="CE31" s="661"/>
      <c r="CF31" s="625" t="s">
        <v>295</v>
      </c>
      <c r="CG31" s="622"/>
      <c r="CH31" s="622"/>
      <c r="CI31" s="622"/>
      <c r="CJ31" s="622"/>
      <c r="CK31" s="622"/>
      <c r="CL31" s="622"/>
      <c r="CM31" s="622"/>
      <c r="CN31" s="622"/>
      <c r="CO31" s="622"/>
      <c r="CP31" s="622"/>
      <c r="CQ31" s="623"/>
      <c r="CR31" s="588">
        <v>365547</v>
      </c>
      <c r="CS31" s="607"/>
      <c r="CT31" s="607"/>
      <c r="CU31" s="607"/>
      <c r="CV31" s="607"/>
      <c r="CW31" s="607"/>
      <c r="CX31" s="607"/>
      <c r="CY31" s="608"/>
      <c r="CZ31" s="591">
        <v>1.4</v>
      </c>
      <c r="DA31" s="609"/>
      <c r="DB31" s="609"/>
      <c r="DC31" s="610"/>
      <c r="DD31" s="594">
        <v>365284</v>
      </c>
      <c r="DE31" s="607"/>
      <c r="DF31" s="607"/>
      <c r="DG31" s="607"/>
      <c r="DH31" s="607"/>
      <c r="DI31" s="607"/>
      <c r="DJ31" s="607"/>
      <c r="DK31" s="608"/>
      <c r="DL31" s="594">
        <v>365284</v>
      </c>
      <c r="DM31" s="607"/>
      <c r="DN31" s="607"/>
      <c r="DO31" s="607"/>
      <c r="DP31" s="607"/>
      <c r="DQ31" s="607"/>
      <c r="DR31" s="607"/>
      <c r="DS31" s="607"/>
      <c r="DT31" s="607"/>
      <c r="DU31" s="607"/>
      <c r="DV31" s="608"/>
      <c r="DW31" s="611">
        <v>2.4</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458639</v>
      </c>
      <c r="S32" s="589"/>
      <c r="T32" s="589"/>
      <c r="U32" s="589"/>
      <c r="V32" s="589"/>
      <c r="W32" s="589"/>
      <c r="X32" s="589"/>
      <c r="Y32" s="590"/>
      <c r="Z32" s="641">
        <v>1.7</v>
      </c>
      <c r="AA32" s="641"/>
      <c r="AB32" s="641"/>
      <c r="AC32" s="641"/>
      <c r="AD32" s="642">
        <v>660</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98.7</v>
      </c>
      <c r="BH32" s="573"/>
      <c r="BI32" s="573"/>
      <c r="BJ32" s="573"/>
      <c r="BK32" s="573"/>
      <c r="BL32" s="573"/>
      <c r="BM32" s="636">
        <v>94</v>
      </c>
      <c r="BN32" s="573"/>
      <c r="BO32" s="573"/>
      <c r="BP32" s="573"/>
      <c r="BQ32" s="630"/>
      <c r="BR32" s="651">
        <v>98.7</v>
      </c>
      <c r="BS32" s="573"/>
      <c r="BT32" s="573"/>
      <c r="BU32" s="573"/>
      <c r="BV32" s="573"/>
      <c r="BW32" s="573"/>
      <c r="BX32" s="636">
        <v>94.3</v>
      </c>
      <c r="BY32" s="573"/>
      <c r="BZ32" s="573"/>
      <c r="CA32" s="573"/>
      <c r="CB32" s="630"/>
      <c r="CD32" s="662"/>
      <c r="CE32" s="663"/>
      <c r="CF32" s="625" t="s">
        <v>298</v>
      </c>
      <c r="CG32" s="622"/>
      <c r="CH32" s="622"/>
      <c r="CI32" s="622"/>
      <c r="CJ32" s="622"/>
      <c r="CK32" s="622"/>
      <c r="CL32" s="622"/>
      <c r="CM32" s="622"/>
      <c r="CN32" s="622"/>
      <c r="CO32" s="622"/>
      <c r="CP32" s="622"/>
      <c r="CQ32" s="623"/>
      <c r="CR32" s="588">
        <v>3989</v>
      </c>
      <c r="CS32" s="589"/>
      <c r="CT32" s="589"/>
      <c r="CU32" s="589"/>
      <c r="CV32" s="589"/>
      <c r="CW32" s="589"/>
      <c r="CX32" s="589"/>
      <c r="CY32" s="590"/>
      <c r="CZ32" s="591">
        <v>0</v>
      </c>
      <c r="DA32" s="609"/>
      <c r="DB32" s="609"/>
      <c r="DC32" s="610"/>
      <c r="DD32" s="594">
        <v>3989</v>
      </c>
      <c r="DE32" s="589"/>
      <c r="DF32" s="589"/>
      <c r="DG32" s="589"/>
      <c r="DH32" s="589"/>
      <c r="DI32" s="589"/>
      <c r="DJ32" s="589"/>
      <c r="DK32" s="590"/>
      <c r="DL32" s="594">
        <v>3989</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4083066</v>
      </c>
      <c r="S33" s="589"/>
      <c r="T33" s="589"/>
      <c r="U33" s="589"/>
      <c r="V33" s="589"/>
      <c r="W33" s="589"/>
      <c r="X33" s="589"/>
      <c r="Y33" s="590"/>
      <c r="Z33" s="641">
        <v>15</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9414670</v>
      </c>
      <c r="CS33" s="607"/>
      <c r="CT33" s="607"/>
      <c r="CU33" s="607"/>
      <c r="CV33" s="607"/>
      <c r="CW33" s="607"/>
      <c r="CX33" s="607"/>
      <c r="CY33" s="608"/>
      <c r="CZ33" s="591">
        <v>35.6</v>
      </c>
      <c r="DA33" s="609"/>
      <c r="DB33" s="609"/>
      <c r="DC33" s="610"/>
      <c r="DD33" s="594">
        <v>7650547</v>
      </c>
      <c r="DE33" s="607"/>
      <c r="DF33" s="607"/>
      <c r="DG33" s="607"/>
      <c r="DH33" s="607"/>
      <c r="DI33" s="607"/>
      <c r="DJ33" s="607"/>
      <c r="DK33" s="608"/>
      <c r="DL33" s="594">
        <v>5345525</v>
      </c>
      <c r="DM33" s="607"/>
      <c r="DN33" s="607"/>
      <c r="DO33" s="607"/>
      <c r="DP33" s="607"/>
      <c r="DQ33" s="607"/>
      <c r="DR33" s="607"/>
      <c r="DS33" s="607"/>
      <c r="DT33" s="607"/>
      <c r="DU33" s="607"/>
      <c r="DV33" s="608"/>
      <c r="DW33" s="611">
        <v>35.1</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2710863</v>
      </c>
      <c r="CS34" s="589"/>
      <c r="CT34" s="589"/>
      <c r="CU34" s="589"/>
      <c r="CV34" s="589"/>
      <c r="CW34" s="589"/>
      <c r="CX34" s="589"/>
      <c r="CY34" s="590"/>
      <c r="CZ34" s="591">
        <v>10.3</v>
      </c>
      <c r="DA34" s="609"/>
      <c r="DB34" s="609"/>
      <c r="DC34" s="610"/>
      <c r="DD34" s="594">
        <v>2120908</v>
      </c>
      <c r="DE34" s="589"/>
      <c r="DF34" s="589"/>
      <c r="DG34" s="589"/>
      <c r="DH34" s="589"/>
      <c r="DI34" s="589"/>
      <c r="DJ34" s="589"/>
      <c r="DK34" s="590"/>
      <c r="DL34" s="594">
        <v>1890577</v>
      </c>
      <c r="DM34" s="589"/>
      <c r="DN34" s="589"/>
      <c r="DO34" s="589"/>
      <c r="DP34" s="589"/>
      <c r="DQ34" s="589"/>
      <c r="DR34" s="589"/>
      <c r="DS34" s="589"/>
      <c r="DT34" s="589"/>
      <c r="DU34" s="589"/>
      <c r="DV34" s="590"/>
      <c r="DW34" s="611">
        <v>12.4</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831466</v>
      </c>
      <c r="S35" s="589"/>
      <c r="T35" s="589"/>
      <c r="U35" s="589"/>
      <c r="V35" s="589"/>
      <c r="W35" s="589"/>
      <c r="X35" s="589"/>
      <c r="Y35" s="590"/>
      <c r="Z35" s="641">
        <v>3.1</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3166043</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57754</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177655</v>
      </c>
      <c r="CS35" s="607"/>
      <c r="CT35" s="607"/>
      <c r="CU35" s="607"/>
      <c r="CV35" s="607"/>
      <c r="CW35" s="607"/>
      <c r="CX35" s="607"/>
      <c r="CY35" s="608"/>
      <c r="CZ35" s="591">
        <v>0.7</v>
      </c>
      <c r="DA35" s="609"/>
      <c r="DB35" s="609"/>
      <c r="DC35" s="610"/>
      <c r="DD35" s="594">
        <v>148217</v>
      </c>
      <c r="DE35" s="607"/>
      <c r="DF35" s="607"/>
      <c r="DG35" s="607"/>
      <c r="DH35" s="607"/>
      <c r="DI35" s="607"/>
      <c r="DJ35" s="607"/>
      <c r="DK35" s="608"/>
      <c r="DL35" s="594">
        <v>147861</v>
      </c>
      <c r="DM35" s="607"/>
      <c r="DN35" s="607"/>
      <c r="DO35" s="607"/>
      <c r="DP35" s="607"/>
      <c r="DQ35" s="607"/>
      <c r="DR35" s="607"/>
      <c r="DS35" s="607"/>
      <c r="DT35" s="607"/>
      <c r="DU35" s="607"/>
      <c r="DV35" s="608"/>
      <c r="DW35" s="611">
        <v>1</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27149334</v>
      </c>
      <c r="S36" s="629"/>
      <c r="T36" s="629"/>
      <c r="U36" s="629"/>
      <c r="V36" s="629"/>
      <c r="W36" s="629"/>
      <c r="X36" s="629"/>
      <c r="Y36" s="632"/>
      <c r="Z36" s="633">
        <v>100</v>
      </c>
      <c r="AA36" s="633"/>
      <c r="AB36" s="633"/>
      <c r="AC36" s="633"/>
      <c r="AD36" s="634">
        <v>14404185</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567053</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-27514</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2078796</v>
      </c>
      <c r="CS36" s="589"/>
      <c r="CT36" s="589"/>
      <c r="CU36" s="589"/>
      <c r="CV36" s="589"/>
      <c r="CW36" s="589"/>
      <c r="CX36" s="589"/>
      <c r="CY36" s="590"/>
      <c r="CZ36" s="591">
        <v>7.9</v>
      </c>
      <c r="DA36" s="609"/>
      <c r="DB36" s="609"/>
      <c r="DC36" s="610"/>
      <c r="DD36" s="594">
        <v>1568656</v>
      </c>
      <c r="DE36" s="589"/>
      <c r="DF36" s="589"/>
      <c r="DG36" s="589"/>
      <c r="DH36" s="589"/>
      <c r="DI36" s="589"/>
      <c r="DJ36" s="589"/>
      <c r="DK36" s="590"/>
      <c r="DL36" s="594">
        <v>1099879</v>
      </c>
      <c r="DM36" s="589"/>
      <c r="DN36" s="589"/>
      <c r="DO36" s="589"/>
      <c r="DP36" s="589"/>
      <c r="DQ36" s="589"/>
      <c r="DR36" s="589"/>
      <c r="DS36" s="589"/>
      <c r="DT36" s="589"/>
      <c r="DU36" s="589"/>
      <c r="DV36" s="590"/>
      <c r="DW36" s="611">
        <v>7.2</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538916</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4838</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504366</v>
      </c>
      <c r="CS37" s="607"/>
      <c r="CT37" s="607"/>
      <c r="CU37" s="607"/>
      <c r="CV37" s="607"/>
      <c r="CW37" s="607"/>
      <c r="CX37" s="607"/>
      <c r="CY37" s="608"/>
      <c r="CZ37" s="591">
        <v>1.9</v>
      </c>
      <c r="DA37" s="609"/>
      <c r="DB37" s="609"/>
      <c r="DC37" s="610"/>
      <c r="DD37" s="594">
        <v>504366</v>
      </c>
      <c r="DE37" s="607"/>
      <c r="DF37" s="607"/>
      <c r="DG37" s="607"/>
      <c r="DH37" s="607"/>
      <c r="DI37" s="607"/>
      <c r="DJ37" s="607"/>
      <c r="DK37" s="608"/>
      <c r="DL37" s="594">
        <v>504067</v>
      </c>
      <c r="DM37" s="607"/>
      <c r="DN37" s="607"/>
      <c r="DO37" s="607"/>
      <c r="DP37" s="607"/>
      <c r="DQ37" s="607"/>
      <c r="DR37" s="607"/>
      <c r="DS37" s="607"/>
      <c r="DT37" s="607"/>
      <c r="DU37" s="607"/>
      <c r="DV37" s="608"/>
      <c r="DW37" s="611">
        <v>3.3</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221533</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7508</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2944167</v>
      </c>
      <c r="CS38" s="589"/>
      <c r="CT38" s="589"/>
      <c r="CU38" s="589"/>
      <c r="CV38" s="589"/>
      <c r="CW38" s="589"/>
      <c r="CX38" s="589"/>
      <c r="CY38" s="590"/>
      <c r="CZ38" s="591">
        <v>11.1</v>
      </c>
      <c r="DA38" s="609"/>
      <c r="DB38" s="609"/>
      <c r="DC38" s="610"/>
      <c r="DD38" s="594">
        <v>2716604</v>
      </c>
      <c r="DE38" s="589"/>
      <c r="DF38" s="589"/>
      <c r="DG38" s="589"/>
      <c r="DH38" s="589"/>
      <c r="DI38" s="589"/>
      <c r="DJ38" s="589"/>
      <c r="DK38" s="590"/>
      <c r="DL38" s="594">
        <v>2207208</v>
      </c>
      <c r="DM38" s="589"/>
      <c r="DN38" s="589"/>
      <c r="DO38" s="589"/>
      <c r="DP38" s="589"/>
      <c r="DQ38" s="589"/>
      <c r="DR38" s="589"/>
      <c r="DS38" s="589"/>
      <c r="DT38" s="589"/>
      <c r="DU38" s="589"/>
      <c r="DV38" s="590"/>
      <c r="DW38" s="611">
        <v>14.5</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85778</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84</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1203418</v>
      </c>
      <c r="CS39" s="607"/>
      <c r="CT39" s="607"/>
      <c r="CU39" s="607"/>
      <c r="CV39" s="607"/>
      <c r="CW39" s="607"/>
      <c r="CX39" s="607"/>
      <c r="CY39" s="608"/>
      <c r="CZ39" s="591">
        <v>4.5999999999999996</v>
      </c>
      <c r="DA39" s="609"/>
      <c r="DB39" s="609"/>
      <c r="DC39" s="610"/>
      <c r="DD39" s="594">
        <v>1090223</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321406</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117</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299771</v>
      </c>
      <c r="CS40" s="589"/>
      <c r="CT40" s="589"/>
      <c r="CU40" s="589"/>
      <c r="CV40" s="589"/>
      <c r="CW40" s="589"/>
      <c r="CX40" s="589"/>
      <c r="CY40" s="590"/>
      <c r="CZ40" s="591">
        <v>1.1000000000000001</v>
      </c>
      <c r="DA40" s="609"/>
      <c r="DB40" s="609"/>
      <c r="DC40" s="610"/>
      <c r="DD40" s="594">
        <v>5939</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1431357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387</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6887739</v>
      </c>
      <c r="CS42" s="589"/>
      <c r="CT42" s="589"/>
      <c r="CU42" s="589"/>
      <c r="CV42" s="589"/>
      <c r="CW42" s="589"/>
      <c r="CX42" s="589"/>
      <c r="CY42" s="590"/>
      <c r="CZ42" s="591">
        <v>26</v>
      </c>
      <c r="DA42" s="592"/>
      <c r="DB42" s="592"/>
      <c r="DC42" s="593"/>
      <c r="DD42" s="594">
        <v>1483255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197215</v>
      </c>
      <c r="CS43" s="607"/>
      <c r="CT43" s="607"/>
      <c r="CU43" s="607"/>
      <c r="CV43" s="607"/>
      <c r="CW43" s="607"/>
      <c r="CX43" s="607"/>
      <c r="CY43" s="608"/>
      <c r="CZ43" s="591">
        <v>0.7</v>
      </c>
      <c r="DA43" s="609"/>
      <c r="DB43" s="609"/>
      <c r="DC43" s="610"/>
      <c r="DD43" s="594">
        <v>195865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5396389</v>
      </c>
      <c r="CS44" s="589"/>
      <c r="CT44" s="589"/>
      <c r="CU44" s="589"/>
      <c r="CV44" s="589"/>
      <c r="CW44" s="589"/>
      <c r="CX44" s="589"/>
      <c r="CY44" s="590"/>
      <c r="CZ44" s="591">
        <v>20.399999999999999</v>
      </c>
      <c r="DA44" s="592"/>
      <c r="DB44" s="592"/>
      <c r="DC44" s="593"/>
      <c r="DD44" s="594">
        <v>1205731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2177625</v>
      </c>
      <c r="CS45" s="607"/>
      <c r="CT45" s="607"/>
      <c r="CU45" s="607"/>
      <c r="CV45" s="607"/>
      <c r="CW45" s="607"/>
      <c r="CX45" s="607"/>
      <c r="CY45" s="608"/>
      <c r="CZ45" s="591">
        <v>8.1999999999999993</v>
      </c>
      <c r="DA45" s="609"/>
      <c r="DB45" s="609"/>
      <c r="DC45" s="610"/>
      <c r="DD45" s="594">
        <v>162075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3034933</v>
      </c>
      <c r="CS46" s="589"/>
      <c r="CT46" s="589"/>
      <c r="CU46" s="589"/>
      <c r="CV46" s="589"/>
      <c r="CW46" s="589"/>
      <c r="CX46" s="589"/>
      <c r="CY46" s="590"/>
      <c r="CZ46" s="591">
        <v>11.5</v>
      </c>
      <c r="DA46" s="592"/>
      <c r="DB46" s="592"/>
      <c r="DC46" s="593"/>
      <c r="DD46" s="594">
        <v>859864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1491350</v>
      </c>
      <c r="CS47" s="607"/>
      <c r="CT47" s="607"/>
      <c r="CU47" s="607"/>
      <c r="CV47" s="607"/>
      <c r="CW47" s="607"/>
      <c r="CX47" s="607"/>
      <c r="CY47" s="608"/>
      <c r="CZ47" s="591">
        <v>5.6</v>
      </c>
      <c r="DA47" s="609"/>
      <c r="DB47" s="609"/>
      <c r="DC47" s="610"/>
      <c r="DD47" s="594">
        <v>277524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26444274</v>
      </c>
      <c r="CS49" s="573"/>
      <c r="CT49" s="573"/>
      <c r="CU49" s="573"/>
      <c r="CV49" s="573"/>
      <c r="CW49" s="573"/>
      <c r="CX49" s="573"/>
      <c r="CY49" s="574"/>
      <c r="CZ49" s="575">
        <v>100</v>
      </c>
      <c r="DA49" s="576"/>
      <c r="DB49" s="576"/>
      <c r="DC49" s="577"/>
      <c r="DD49" s="578">
        <v>17123383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27176</v>
      </c>
      <c r="R7" s="1101"/>
      <c r="S7" s="1101"/>
      <c r="T7" s="1101"/>
      <c r="U7" s="1101"/>
      <c r="V7" s="1101">
        <v>26407</v>
      </c>
      <c r="W7" s="1101"/>
      <c r="X7" s="1101"/>
      <c r="Y7" s="1101"/>
      <c r="Z7" s="1101"/>
      <c r="AA7" s="1101">
        <v>769</v>
      </c>
      <c r="AB7" s="1101"/>
      <c r="AC7" s="1101"/>
      <c r="AD7" s="1101"/>
      <c r="AE7" s="1102"/>
      <c r="AF7" s="1103">
        <v>584</v>
      </c>
      <c r="AG7" s="1104"/>
      <c r="AH7" s="1104"/>
      <c r="AI7" s="1104"/>
      <c r="AJ7" s="1105"/>
      <c r="AK7" s="1087">
        <v>582</v>
      </c>
      <c r="AL7" s="1088"/>
      <c r="AM7" s="1088"/>
      <c r="AN7" s="1088"/>
      <c r="AO7" s="1088"/>
      <c r="AP7" s="1088">
        <v>31634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558</v>
      </c>
      <c r="BS7" s="1091" t="s">
        <v>559</v>
      </c>
      <c r="BT7" s="1092"/>
      <c r="BU7" s="1092"/>
      <c r="BV7" s="1092"/>
      <c r="BW7" s="1092"/>
      <c r="BX7" s="1092"/>
      <c r="BY7" s="1092"/>
      <c r="BZ7" s="1092"/>
      <c r="CA7" s="1092"/>
      <c r="CB7" s="1092"/>
      <c r="CC7" s="1092"/>
      <c r="CD7" s="1092"/>
      <c r="CE7" s="1092"/>
      <c r="CF7" s="1092"/>
      <c r="CG7" s="1093"/>
      <c r="CH7" s="1084">
        <v>0</v>
      </c>
      <c r="CI7" s="1085"/>
      <c r="CJ7" s="1085"/>
      <c r="CK7" s="1085"/>
      <c r="CL7" s="1086"/>
      <c r="CM7" s="1084">
        <v>234</v>
      </c>
      <c r="CN7" s="1085"/>
      <c r="CO7" s="1085"/>
      <c r="CP7" s="1085"/>
      <c r="CQ7" s="1086"/>
      <c r="CR7" s="1084">
        <v>10</v>
      </c>
      <c r="CS7" s="1085"/>
      <c r="CT7" s="1085"/>
      <c r="CU7" s="1085"/>
      <c r="CV7" s="1086"/>
      <c r="CW7" s="1084" t="s">
        <v>541</v>
      </c>
      <c r="CX7" s="1085"/>
      <c r="CY7" s="1085"/>
      <c r="CZ7" s="1085"/>
      <c r="DA7" s="1086"/>
      <c r="DB7" s="1084" t="s">
        <v>541</v>
      </c>
      <c r="DC7" s="1085"/>
      <c r="DD7" s="1085"/>
      <c r="DE7" s="1085"/>
      <c r="DF7" s="1086"/>
      <c r="DG7" s="1084" t="s">
        <v>541</v>
      </c>
      <c r="DH7" s="1085"/>
      <c r="DI7" s="1085"/>
      <c r="DJ7" s="1085"/>
      <c r="DK7" s="1086"/>
      <c r="DL7" s="1084" t="s">
        <v>541</v>
      </c>
      <c r="DM7" s="1085"/>
      <c r="DN7" s="1085"/>
      <c r="DO7" s="1085"/>
      <c r="DP7" s="1086"/>
      <c r="DQ7" s="1084" t="s">
        <v>541</v>
      </c>
      <c r="DR7" s="1085"/>
      <c r="DS7" s="1085"/>
      <c r="DT7" s="1085"/>
      <c r="DU7" s="1086"/>
      <c r="DV7" s="1111"/>
      <c r="DW7" s="1112"/>
      <c r="DX7" s="1112"/>
      <c r="DY7" s="1112"/>
      <c r="DZ7" s="1113"/>
      <c r="EA7" s="205"/>
    </row>
    <row r="8" spans="1:131" s="206" customFormat="1" ht="26.25" customHeight="1" x14ac:dyDescent="0.15">
      <c r="A8" s="212">
        <v>2</v>
      </c>
      <c r="B8" s="1027" t="s">
        <v>365</v>
      </c>
      <c r="C8" s="1028"/>
      <c r="D8" s="1028"/>
      <c r="E8" s="1028"/>
      <c r="F8" s="1028"/>
      <c r="G8" s="1028"/>
      <c r="H8" s="1028"/>
      <c r="I8" s="1028"/>
      <c r="J8" s="1028"/>
      <c r="K8" s="1028"/>
      <c r="L8" s="1028"/>
      <c r="M8" s="1028"/>
      <c r="N8" s="1028"/>
      <c r="O8" s="1028"/>
      <c r="P8" s="1029"/>
      <c r="Q8" s="1039">
        <v>9</v>
      </c>
      <c r="R8" s="1040"/>
      <c r="S8" s="1040"/>
      <c r="T8" s="1040"/>
      <c r="U8" s="1040"/>
      <c r="V8" s="1040">
        <v>9</v>
      </c>
      <c r="W8" s="1040"/>
      <c r="X8" s="1040"/>
      <c r="Y8" s="1040"/>
      <c r="Z8" s="1040"/>
      <c r="AA8" s="1040" t="s">
        <v>541</v>
      </c>
      <c r="AB8" s="1040"/>
      <c r="AC8" s="1040"/>
      <c r="AD8" s="1040"/>
      <c r="AE8" s="1041"/>
      <c r="AF8" s="1033" t="s">
        <v>111</v>
      </c>
      <c r="AG8" s="1034"/>
      <c r="AH8" s="1034"/>
      <c r="AI8" s="1034"/>
      <c r="AJ8" s="1035"/>
      <c r="AK8" s="1082">
        <v>5</v>
      </c>
      <c r="AL8" s="1083"/>
      <c r="AM8" s="1083"/>
      <c r="AN8" s="1083"/>
      <c r="AO8" s="1083"/>
      <c r="AP8" s="1083">
        <v>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558</v>
      </c>
      <c r="BS8" s="1010" t="s">
        <v>560</v>
      </c>
      <c r="BT8" s="1011"/>
      <c r="BU8" s="1011"/>
      <c r="BV8" s="1011"/>
      <c r="BW8" s="1011"/>
      <c r="BX8" s="1011"/>
      <c r="BY8" s="1011"/>
      <c r="BZ8" s="1011"/>
      <c r="CA8" s="1011"/>
      <c r="CB8" s="1011"/>
      <c r="CC8" s="1011"/>
      <c r="CD8" s="1011"/>
      <c r="CE8" s="1011"/>
      <c r="CF8" s="1011"/>
      <c r="CG8" s="1012"/>
      <c r="CH8" s="985">
        <v>-2</v>
      </c>
      <c r="CI8" s="986"/>
      <c r="CJ8" s="986"/>
      <c r="CK8" s="986"/>
      <c r="CL8" s="987"/>
      <c r="CM8" s="985">
        <v>119</v>
      </c>
      <c r="CN8" s="986"/>
      <c r="CO8" s="986"/>
      <c r="CP8" s="986"/>
      <c r="CQ8" s="987"/>
      <c r="CR8" s="985">
        <v>100</v>
      </c>
      <c r="CS8" s="986"/>
      <c r="CT8" s="986"/>
      <c r="CU8" s="986"/>
      <c r="CV8" s="987"/>
      <c r="CW8" s="985">
        <v>22</v>
      </c>
      <c r="CX8" s="986"/>
      <c r="CY8" s="986"/>
      <c r="CZ8" s="986"/>
      <c r="DA8" s="987"/>
      <c r="DB8" s="985" t="s">
        <v>541</v>
      </c>
      <c r="DC8" s="986"/>
      <c r="DD8" s="986"/>
      <c r="DE8" s="986"/>
      <c r="DF8" s="987"/>
      <c r="DG8" s="985" t="s">
        <v>557</v>
      </c>
      <c r="DH8" s="986"/>
      <c r="DI8" s="986"/>
      <c r="DJ8" s="986"/>
      <c r="DK8" s="987"/>
      <c r="DL8" s="985" t="s">
        <v>541</v>
      </c>
      <c r="DM8" s="986"/>
      <c r="DN8" s="986"/>
      <c r="DO8" s="986"/>
      <c r="DP8" s="987"/>
      <c r="DQ8" s="985" t="s">
        <v>541</v>
      </c>
      <c r="DR8" s="986"/>
      <c r="DS8" s="986"/>
      <c r="DT8" s="986"/>
      <c r="DU8" s="987"/>
      <c r="DV8" s="988"/>
      <c r="DW8" s="989"/>
      <c r="DX8" s="989"/>
      <c r="DY8" s="989"/>
      <c r="DZ8" s="990"/>
      <c r="EA8" s="205"/>
    </row>
    <row r="9" spans="1:131" s="206" customFormat="1" ht="26.25" customHeight="1" x14ac:dyDescent="0.15">
      <c r="A9" s="212">
        <v>3</v>
      </c>
      <c r="B9" s="1027" t="s">
        <v>366</v>
      </c>
      <c r="C9" s="1028"/>
      <c r="D9" s="1028"/>
      <c r="E9" s="1028"/>
      <c r="F9" s="1028"/>
      <c r="G9" s="1028"/>
      <c r="H9" s="1028"/>
      <c r="I9" s="1028"/>
      <c r="J9" s="1028"/>
      <c r="K9" s="1028"/>
      <c r="L9" s="1028"/>
      <c r="M9" s="1028"/>
      <c r="N9" s="1028"/>
      <c r="O9" s="1028"/>
      <c r="P9" s="1029"/>
      <c r="Q9" s="1039">
        <v>220</v>
      </c>
      <c r="R9" s="1040"/>
      <c r="S9" s="1040"/>
      <c r="T9" s="1040"/>
      <c r="U9" s="1040"/>
      <c r="V9" s="1040">
        <v>211</v>
      </c>
      <c r="W9" s="1040"/>
      <c r="X9" s="1040"/>
      <c r="Y9" s="1040"/>
      <c r="Z9" s="1040"/>
      <c r="AA9" s="1040">
        <v>9</v>
      </c>
      <c r="AB9" s="1040"/>
      <c r="AC9" s="1040"/>
      <c r="AD9" s="1040"/>
      <c r="AE9" s="1041"/>
      <c r="AF9" s="1033" t="s">
        <v>367</v>
      </c>
      <c r="AG9" s="1034"/>
      <c r="AH9" s="1034"/>
      <c r="AI9" s="1034"/>
      <c r="AJ9" s="1035"/>
      <c r="AK9" s="1082">
        <v>65</v>
      </c>
      <c r="AL9" s="1083"/>
      <c r="AM9" s="1083"/>
      <c r="AN9" s="1083"/>
      <c r="AO9" s="1083"/>
      <c r="AP9" s="1083" t="s">
        <v>542</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t="s">
        <v>558</v>
      </c>
      <c r="BS9" s="1010" t="s">
        <v>561</v>
      </c>
      <c r="BT9" s="1011"/>
      <c r="BU9" s="1011"/>
      <c r="BV9" s="1011"/>
      <c r="BW9" s="1011"/>
      <c r="BX9" s="1011"/>
      <c r="BY9" s="1011"/>
      <c r="BZ9" s="1011"/>
      <c r="CA9" s="1011"/>
      <c r="CB9" s="1011"/>
      <c r="CC9" s="1011"/>
      <c r="CD9" s="1011"/>
      <c r="CE9" s="1011"/>
      <c r="CF9" s="1011"/>
      <c r="CG9" s="1012"/>
      <c r="CH9" s="985">
        <v>-21</v>
      </c>
      <c r="CI9" s="986"/>
      <c r="CJ9" s="986"/>
      <c r="CK9" s="986"/>
      <c r="CL9" s="987"/>
      <c r="CM9" s="985">
        <v>46</v>
      </c>
      <c r="CN9" s="986"/>
      <c r="CO9" s="986"/>
      <c r="CP9" s="986"/>
      <c r="CQ9" s="987"/>
      <c r="CR9" s="985">
        <v>46</v>
      </c>
      <c r="CS9" s="986"/>
      <c r="CT9" s="986"/>
      <c r="CU9" s="986"/>
      <c r="CV9" s="987"/>
      <c r="CW9" s="985" t="s">
        <v>541</v>
      </c>
      <c r="CX9" s="986"/>
      <c r="CY9" s="986"/>
      <c r="CZ9" s="986"/>
      <c r="DA9" s="987"/>
      <c r="DB9" s="985" t="s">
        <v>541</v>
      </c>
      <c r="DC9" s="986"/>
      <c r="DD9" s="986"/>
      <c r="DE9" s="986"/>
      <c r="DF9" s="987"/>
      <c r="DG9" s="985" t="s">
        <v>541</v>
      </c>
      <c r="DH9" s="986"/>
      <c r="DI9" s="986"/>
      <c r="DJ9" s="986"/>
      <c r="DK9" s="987"/>
      <c r="DL9" s="985" t="s">
        <v>541</v>
      </c>
      <c r="DM9" s="986"/>
      <c r="DN9" s="986"/>
      <c r="DO9" s="986"/>
      <c r="DP9" s="987"/>
      <c r="DQ9" s="985" t="s">
        <v>541</v>
      </c>
      <c r="DR9" s="986"/>
      <c r="DS9" s="986"/>
      <c r="DT9" s="986"/>
      <c r="DU9" s="987"/>
      <c r="DV9" s="988"/>
      <c r="DW9" s="989"/>
      <c r="DX9" s="989"/>
      <c r="DY9" s="989"/>
      <c r="DZ9" s="990"/>
      <c r="EA9" s="205"/>
    </row>
    <row r="10" spans="1:131" s="206" customFormat="1" ht="26.25" customHeight="1" x14ac:dyDescent="0.15">
      <c r="A10" s="212">
        <v>4</v>
      </c>
      <c r="B10" s="1027" t="s">
        <v>368</v>
      </c>
      <c r="C10" s="1028"/>
      <c r="D10" s="1028"/>
      <c r="E10" s="1028"/>
      <c r="F10" s="1028"/>
      <c r="G10" s="1028"/>
      <c r="H10" s="1028"/>
      <c r="I10" s="1028"/>
      <c r="J10" s="1028"/>
      <c r="K10" s="1028"/>
      <c r="L10" s="1028"/>
      <c r="M10" s="1028"/>
      <c r="N10" s="1028"/>
      <c r="O10" s="1028"/>
      <c r="P10" s="1029"/>
      <c r="Q10" s="1039">
        <v>32</v>
      </c>
      <c r="R10" s="1040"/>
      <c r="S10" s="1040"/>
      <c r="T10" s="1040"/>
      <c r="U10" s="1040"/>
      <c r="V10" s="1040">
        <v>32</v>
      </c>
      <c r="W10" s="1040"/>
      <c r="X10" s="1040"/>
      <c r="Y10" s="1040"/>
      <c r="Z10" s="1040"/>
      <c r="AA10" s="1040" t="s">
        <v>543</v>
      </c>
      <c r="AB10" s="1040"/>
      <c r="AC10" s="1040"/>
      <c r="AD10" s="1040"/>
      <c r="AE10" s="1041"/>
      <c r="AF10" s="1033" t="s">
        <v>367</v>
      </c>
      <c r="AG10" s="1034"/>
      <c r="AH10" s="1034"/>
      <c r="AI10" s="1034"/>
      <c r="AJ10" s="1035"/>
      <c r="AK10" s="1082">
        <v>28</v>
      </c>
      <c r="AL10" s="1083"/>
      <c r="AM10" s="1083"/>
      <c r="AN10" s="1083"/>
      <c r="AO10" s="1083"/>
      <c r="AP10" s="1083" t="s">
        <v>541</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t="s">
        <v>369</v>
      </c>
      <c r="C11" s="1028"/>
      <c r="D11" s="1028"/>
      <c r="E11" s="1028"/>
      <c r="F11" s="1028"/>
      <c r="G11" s="1028"/>
      <c r="H11" s="1028"/>
      <c r="I11" s="1028"/>
      <c r="J11" s="1028"/>
      <c r="K11" s="1028"/>
      <c r="L11" s="1028"/>
      <c r="M11" s="1028"/>
      <c r="N11" s="1028"/>
      <c r="O11" s="1028"/>
      <c r="P11" s="1029"/>
      <c r="Q11" s="1039">
        <v>3</v>
      </c>
      <c r="R11" s="1040"/>
      <c r="S11" s="1040"/>
      <c r="T11" s="1040"/>
      <c r="U11" s="1040"/>
      <c r="V11" s="1040">
        <v>77</v>
      </c>
      <c r="W11" s="1040"/>
      <c r="X11" s="1040"/>
      <c r="Y11" s="1040"/>
      <c r="Z11" s="1040"/>
      <c r="AA11" s="1040">
        <v>-74</v>
      </c>
      <c r="AB11" s="1040"/>
      <c r="AC11" s="1040"/>
      <c r="AD11" s="1040"/>
      <c r="AE11" s="1041"/>
      <c r="AF11" s="1033">
        <v>-74</v>
      </c>
      <c r="AG11" s="1034"/>
      <c r="AH11" s="1034"/>
      <c r="AI11" s="1034"/>
      <c r="AJ11" s="1035"/>
      <c r="AK11" s="1082" t="s">
        <v>541</v>
      </c>
      <c r="AL11" s="1083"/>
      <c r="AM11" s="1083"/>
      <c r="AN11" s="1083"/>
      <c r="AO11" s="1083"/>
      <c r="AP11" s="1083">
        <v>5</v>
      </c>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t="s">
        <v>370</v>
      </c>
      <c r="C12" s="1028"/>
      <c r="D12" s="1028"/>
      <c r="E12" s="1028"/>
      <c r="F12" s="1028"/>
      <c r="G12" s="1028"/>
      <c r="H12" s="1028"/>
      <c r="I12" s="1028"/>
      <c r="J12" s="1028"/>
      <c r="K12" s="1028"/>
      <c r="L12" s="1028"/>
      <c r="M12" s="1028"/>
      <c r="N12" s="1028"/>
      <c r="O12" s="1028"/>
      <c r="P12" s="1029"/>
      <c r="Q12" s="1039">
        <v>20</v>
      </c>
      <c r="R12" s="1040"/>
      <c r="S12" s="1040"/>
      <c r="T12" s="1040"/>
      <c r="U12" s="1040"/>
      <c r="V12" s="1040">
        <v>19</v>
      </c>
      <c r="W12" s="1040"/>
      <c r="X12" s="1040"/>
      <c r="Y12" s="1040"/>
      <c r="Z12" s="1040"/>
      <c r="AA12" s="1040">
        <v>1</v>
      </c>
      <c r="AB12" s="1040"/>
      <c r="AC12" s="1040"/>
      <c r="AD12" s="1040"/>
      <c r="AE12" s="1041"/>
      <c r="AF12" s="1033">
        <v>1</v>
      </c>
      <c r="AG12" s="1034"/>
      <c r="AH12" s="1034"/>
      <c r="AI12" s="1034"/>
      <c r="AJ12" s="1035"/>
      <c r="AK12" s="1082">
        <v>1</v>
      </c>
      <c r="AL12" s="1083"/>
      <c r="AM12" s="1083"/>
      <c r="AN12" s="1083"/>
      <c r="AO12" s="1083"/>
      <c r="AP12" s="1083" t="s">
        <v>541</v>
      </c>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371</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372</v>
      </c>
      <c r="B23" s="940" t="s">
        <v>373</v>
      </c>
      <c r="C23" s="941"/>
      <c r="D23" s="941"/>
      <c r="E23" s="941"/>
      <c r="F23" s="941"/>
      <c r="G23" s="941"/>
      <c r="H23" s="941"/>
      <c r="I23" s="941"/>
      <c r="J23" s="941"/>
      <c r="K23" s="941"/>
      <c r="L23" s="941"/>
      <c r="M23" s="941"/>
      <c r="N23" s="941"/>
      <c r="O23" s="941"/>
      <c r="P23" s="942"/>
      <c r="Q23" s="1064">
        <v>27460</v>
      </c>
      <c r="R23" s="1065"/>
      <c r="S23" s="1065"/>
      <c r="T23" s="1065"/>
      <c r="U23" s="1065"/>
      <c r="V23" s="1065">
        <v>26755</v>
      </c>
      <c r="W23" s="1065"/>
      <c r="X23" s="1065"/>
      <c r="Y23" s="1065"/>
      <c r="Z23" s="1065"/>
      <c r="AA23" s="1065">
        <v>705</v>
      </c>
      <c r="AB23" s="1065"/>
      <c r="AC23" s="1065"/>
      <c r="AD23" s="1065"/>
      <c r="AE23" s="1066"/>
      <c r="AF23" s="1067">
        <v>511</v>
      </c>
      <c r="AG23" s="1065"/>
      <c r="AH23" s="1065"/>
      <c r="AI23" s="1065"/>
      <c r="AJ23" s="1068"/>
      <c r="AK23" s="1069"/>
      <c r="AL23" s="1070"/>
      <c r="AM23" s="1070"/>
      <c r="AN23" s="1070"/>
      <c r="AO23" s="1070"/>
      <c r="AP23" s="1065">
        <v>31643</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374</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375</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376</v>
      </c>
      <c r="R26" s="998"/>
      <c r="S26" s="998"/>
      <c r="T26" s="998"/>
      <c r="U26" s="999"/>
      <c r="V26" s="997" t="s">
        <v>377</v>
      </c>
      <c r="W26" s="998"/>
      <c r="X26" s="998"/>
      <c r="Y26" s="998"/>
      <c r="Z26" s="999"/>
      <c r="AA26" s="997" t="s">
        <v>378</v>
      </c>
      <c r="AB26" s="998"/>
      <c r="AC26" s="998"/>
      <c r="AD26" s="998"/>
      <c r="AE26" s="998"/>
      <c r="AF26" s="1055" t="s">
        <v>379</v>
      </c>
      <c r="AG26" s="1004"/>
      <c r="AH26" s="1004"/>
      <c r="AI26" s="1004"/>
      <c r="AJ26" s="1056"/>
      <c r="AK26" s="998" t="s">
        <v>380</v>
      </c>
      <c r="AL26" s="998"/>
      <c r="AM26" s="998"/>
      <c r="AN26" s="998"/>
      <c r="AO26" s="999"/>
      <c r="AP26" s="997" t="s">
        <v>381</v>
      </c>
      <c r="AQ26" s="998"/>
      <c r="AR26" s="998"/>
      <c r="AS26" s="998"/>
      <c r="AT26" s="999"/>
      <c r="AU26" s="997" t="s">
        <v>382</v>
      </c>
      <c r="AV26" s="998"/>
      <c r="AW26" s="998"/>
      <c r="AX26" s="998"/>
      <c r="AY26" s="999"/>
      <c r="AZ26" s="997" t="s">
        <v>383</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384</v>
      </c>
      <c r="C28" s="1047"/>
      <c r="D28" s="1047"/>
      <c r="E28" s="1047"/>
      <c r="F28" s="1047"/>
      <c r="G28" s="1047"/>
      <c r="H28" s="1047"/>
      <c r="I28" s="1047"/>
      <c r="J28" s="1047"/>
      <c r="K28" s="1047"/>
      <c r="L28" s="1047"/>
      <c r="M28" s="1047"/>
      <c r="N28" s="1047"/>
      <c r="O28" s="1047"/>
      <c r="P28" s="1048"/>
      <c r="Q28" s="1049">
        <v>4170</v>
      </c>
      <c r="R28" s="1050"/>
      <c r="S28" s="1050"/>
      <c r="T28" s="1050"/>
      <c r="U28" s="1050"/>
      <c r="V28" s="1050">
        <v>4112</v>
      </c>
      <c r="W28" s="1050"/>
      <c r="X28" s="1050"/>
      <c r="Y28" s="1050"/>
      <c r="Z28" s="1050"/>
      <c r="AA28" s="1050">
        <v>58</v>
      </c>
      <c r="AB28" s="1050"/>
      <c r="AC28" s="1050"/>
      <c r="AD28" s="1050"/>
      <c r="AE28" s="1051"/>
      <c r="AF28" s="1052">
        <v>58</v>
      </c>
      <c r="AG28" s="1050"/>
      <c r="AH28" s="1050"/>
      <c r="AI28" s="1050"/>
      <c r="AJ28" s="1053"/>
      <c r="AK28" s="1054">
        <v>358</v>
      </c>
      <c r="AL28" s="1042"/>
      <c r="AM28" s="1042"/>
      <c r="AN28" s="1042"/>
      <c r="AO28" s="1042"/>
      <c r="AP28" s="1042">
        <v>407</v>
      </c>
      <c r="AQ28" s="1042"/>
      <c r="AR28" s="1042"/>
      <c r="AS28" s="1042"/>
      <c r="AT28" s="1042"/>
      <c r="AU28" s="1042">
        <v>275</v>
      </c>
      <c r="AV28" s="1042"/>
      <c r="AW28" s="1042"/>
      <c r="AX28" s="1042"/>
      <c r="AY28" s="1042"/>
      <c r="AZ28" s="1043" t="s">
        <v>541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385</v>
      </c>
      <c r="C29" s="1028"/>
      <c r="D29" s="1028"/>
      <c r="E29" s="1028"/>
      <c r="F29" s="1028"/>
      <c r="G29" s="1028"/>
      <c r="H29" s="1028"/>
      <c r="I29" s="1028"/>
      <c r="J29" s="1028"/>
      <c r="K29" s="1028"/>
      <c r="L29" s="1028"/>
      <c r="M29" s="1028"/>
      <c r="N29" s="1028"/>
      <c r="O29" s="1028"/>
      <c r="P29" s="1029"/>
      <c r="Q29" s="1039">
        <v>486</v>
      </c>
      <c r="R29" s="1040"/>
      <c r="S29" s="1040"/>
      <c r="T29" s="1040"/>
      <c r="U29" s="1040"/>
      <c r="V29" s="1040">
        <v>845</v>
      </c>
      <c r="W29" s="1040"/>
      <c r="X29" s="1040"/>
      <c r="Y29" s="1040"/>
      <c r="Z29" s="1040"/>
      <c r="AA29" s="1040">
        <v>1</v>
      </c>
      <c r="AB29" s="1040"/>
      <c r="AC29" s="1040"/>
      <c r="AD29" s="1040"/>
      <c r="AE29" s="1041"/>
      <c r="AF29" s="1033">
        <v>1</v>
      </c>
      <c r="AG29" s="1034"/>
      <c r="AH29" s="1034"/>
      <c r="AI29" s="1034"/>
      <c r="AJ29" s="1035"/>
      <c r="AK29" s="976">
        <v>167</v>
      </c>
      <c r="AL29" s="967"/>
      <c r="AM29" s="967"/>
      <c r="AN29" s="967"/>
      <c r="AO29" s="967"/>
      <c r="AP29" s="967" t="s">
        <v>541</v>
      </c>
      <c r="AQ29" s="967"/>
      <c r="AR29" s="967"/>
      <c r="AS29" s="967"/>
      <c r="AT29" s="967"/>
      <c r="AU29" s="967" t="s">
        <v>544</v>
      </c>
      <c r="AV29" s="967"/>
      <c r="AW29" s="967"/>
      <c r="AX29" s="967"/>
      <c r="AY29" s="967"/>
      <c r="AZ29" s="1038" t="s">
        <v>541</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386</v>
      </c>
      <c r="C30" s="1028"/>
      <c r="D30" s="1028"/>
      <c r="E30" s="1028"/>
      <c r="F30" s="1028"/>
      <c r="G30" s="1028"/>
      <c r="H30" s="1028"/>
      <c r="I30" s="1028"/>
      <c r="J30" s="1028"/>
      <c r="K30" s="1028"/>
      <c r="L30" s="1028"/>
      <c r="M30" s="1028"/>
      <c r="N30" s="1028"/>
      <c r="O30" s="1028"/>
      <c r="P30" s="1029"/>
      <c r="Q30" s="1039">
        <v>4751</v>
      </c>
      <c r="R30" s="1040"/>
      <c r="S30" s="1040"/>
      <c r="T30" s="1040"/>
      <c r="U30" s="1040"/>
      <c r="V30" s="1040">
        <v>4697</v>
      </c>
      <c r="W30" s="1040"/>
      <c r="X30" s="1040"/>
      <c r="Y30" s="1040"/>
      <c r="Z30" s="1040"/>
      <c r="AA30" s="1040">
        <v>54</v>
      </c>
      <c r="AB30" s="1040"/>
      <c r="AC30" s="1040"/>
      <c r="AD30" s="1040"/>
      <c r="AE30" s="1041"/>
      <c r="AF30" s="1033">
        <v>54</v>
      </c>
      <c r="AG30" s="1034"/>
      <c r="AH30" s="1034"/>
      <c r="AI30" s="1034"/>
      <c r="AJ30" s="1035"/>
      <c r="AK30" s="976">
        <v>788</v>
      </c>
      <c r="AL30" s="967"/>
      <c r="AM30" s="967"/>
      <c r="AN30" s="967"/>
      <c r="AO30" s="967"/>
      <c r="AP30" s="967">
        <v>512</v>
      </c>
      <c r="AQ30" s="967"/>
      <c r="AR30" s="967"/>
      <c r="AS30" s="967"/>
      <c r="AT30" s="967"/>
      <c r="AU30" s="967">
        <v>476</v>
      </c>
      <c r="AV30" s="967"/>
      <c r="AW30" s="967"/>
      <c r="AX30" s="967"/>
      <c r="AY30" s="967"/>
      <c r="AZ30" s="1038" t="s">
        <v>541</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387</v>
      </c>
      <c r="C31" s="1028"/>
      <c r="D31" s="1028"/>
      <c r="E31" s="1028"/>
      <c r="F31" s="1028"/>
      <c r="G31" s="1028"/>
      <c r="H31" s="1028"/>
      <c r="I31" s="1028"/>
      <c r="J31" s="1028"/>
      <c r="K31" s="1028"/>
      <c r="L31" s="1028"/>
      <c r="M31" s="1028"/>
      <c r="N31" s="1028"/>
      <c r="O31" s="1028"/>
      <c r="P31" s="1029"/>
      <c r="Q31" s="1039">
        <v>249</v>
      </c>
      <c r="R31" s="1040"/>
      <c r="S31" s="1040"/>
      <c r="T31" s="1040"/>
      <c r="U31" s="1040"/>
      <c r="V31" s="1040">
        <v>249</v>
      </c>
      <c r="W31" s="1040"/>
      <c r="X31" s="1040"/>
      <c r="Y31" s="1040"/>
      <c r="Z31" s="1040"/>
      <c r="AA31" s="1040" t="s">
        <v>545</v>
      </c>
      <c r="AB31" s="1040"/>
      <c r="AC31" s="1040"/>
      <c r="AD31" s="1040"/>
      <c r="AE31" s="1041"/>
      <c r="AF31" s="1033" t="s">
        <v>111</v>
      </c>
      <c r="AG31" s="1034"/>
      <c r="AH31" s="1034"/>
      <c r="AI31" s="1034"/>
      <c r="AJ31" s="1035"/>
      <c r="AK31" s="976">
        <v>24</v>
      </c>
      <c r="AL31" s="967"/>
      <c r="AM31" s="967"/>
      <c r="AN31" s="967"/>
      <c r="AO31" s="967"/>
      <c r="AP31" s="967" t="s">
        <v>541</v>
      </c>
      <c r="AQ31" s="967"/>
      <c r="AR31" s="967"/>
      <c r="AS31" s="967"/>
      <c r="AT31" s="967"/>
      <c r="AU31" s="967" t="s">
        <v>541</v>
      </c>
      <c r="AV31" s="967"/>
      <c r="AW31" s="967"/>
      <c r="AX31" s="967"/>
      <c r="AY31" s="967"/>
      <c r="AZ31" s="1038" t="s">
        <v>542</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388</v>
      </c>
      <c r="C32" s="1028"/>
      <c r="D32" s="1028"/>
      <c r="E32" s="1028"/>
      <c r="F32" s="1028"/>
      <c r="G32" s="1028"/>
      <c r="H32" s="1028"/>
      <c r="I32" s="1028"/>
      <c r="J32" s="1028"/>
      <c r="K32" s="1028"/>
      <c r="L32" s="1028"/>
      <c r="M32" s="1028"/>
      <c r="N32" s="1028"/>
      <c r="O32" s="1028"/>
      <c r="P32" s="1029"/>
      <c r="Q32" s="1039">
        <v>315</v>
      </c>
      <c r="R32" s="1040"/>
      <c r="S32" s="1040"/>
      <c r="T32" s="1040"/>
      <c r="U32" s="1040"/>
      <c r="V32" s="1040">
        <v>303</v>
      </c>
      <c r="W32" s="1040"/>
      <c r="X32" s="1040"/>
      <c r="Y32" s="1040"/>
      <c r="Z32" s="1040"/>
      <c r="AA32" s="1040">
        <v>12</v>
      </c>
      <c r="AB32" s="1040"/>
      <c r="AC32" s="1040"/>
      <c r="AD32" s="1040"/>
      <c r="AE32" s="1041"/>
      <c r="AF32" s="1033">
        <v>653</v>
      </c>
      <c r="AG32" s="1034"/>
      <c r="AH32" s="1034"/>
      <c r="AI32" s="1034"/>
      <c r="AJ32" s="1035"/>
      <c r="AK32" s="976" t="s">
        <v>541</v>
      </c>
      <c r="AL32" s="967"/>
      <c r="AM32" s="967"/>
      <c r="AN32" s="967"/>
      <c r="AO32" s="967"/>
      <c r="AP32" s="967">
        <v>95</v>
      </c>
      <c r="AQ32" s="967"/>
      <c r="AR32" s="967"/>
      <c r="AS32" s="967"/>
      <c r="AT32" s="967"/>
      <c r="AU32" s="967" t="s">
        <v>541</v>
      </c>
      <c r="AV32" s="967"/>
      <c r="AW32" s="967"/>
      <c r="AX32" s="967"/>
      <c r="AY32" s="967"/>
      <c r="AZ32" s="1038" t="s">
        <v>542</v>
      </c>
      <c r="BA32" s="1038"/>
      <c r="BB32" s="1038"/>
      <c r="BC32" s="1038"/>
      <c r="BD32" s="1038"/>
      <c r="BE32" s="1022" t="s">
        <v>389</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390</v>
      </c>
      <c r="C33" s="1028"/>
      <c r="D33" s="1028"/>
      <c r="E33" s="1028"/>
      <c r="F33" s="1028"/>
      <c r="G33" s="1028"/>
      <c r="H33" s="1028"/>
      <c r="I33" s="1028"/>
      <c r="J33" s="1028"/>
      <c r="K33" s="1028"/>
      <c r="L33" s="1028"/>
      <c r="M33" s="1028"/>
      <c r="N33" s="1028"/>
      <c r="O33" s="1028"/>
      <c r="P33" s="1029"/>
      <c r="Q33" s="1039">
        <v>1251</v>
      </c>
      <c r="R33" s="1040"/>
      <c r="S33" s="1040"/>
      <c r="T33" s="1040"/>
      <c r="U33" s="1040"/>
      <c r="V33" s="1040">
        <v>1431</v>
      </c>
      <c r="W33" s="1040"/>
      <c r="X33" s="1040"/>
      <c r="Y33" s="1040"/>
      <c r="Z33" s="1040"/>
      <c r="AA33" s="1040">
        <v>-180</v>
      </c>
      <c r="AB33" s="1040"/>
      <c r="AC33" s="1040"/>
      <c r="AD33" s="1040"/>
      <c r="AE33" s="1041"/>
      <c r="AF33" s="1033">
        <v>1452</v>
      </c>
      <c r="AG33" s="1034"/>
      <c r="AH33" s="1034"/>
      <c r="AI33" s="1034"/>
      <c r="AJ33" s="1035"/>
      <c r="AK33" s="976">
        <v>222</v>
      </c>
      <c r="AL33" s="967"/>
      <c r="AM33" s="967"/>
      <c r="AN33" s="967"/>
      <c r="AO33" s="967"/>
      <c r="AP33" s="967">
        <v>602</v>
      </c>
      <c r="AQ33" s="967"/>
      <c r="AR33" s="967"/>
      <c r="AS33" s="967"/>
      <c r="AT33" s="967"/>
      <c r="AU33" s="967">
        <v>169</v>
      </c>
      <c r="AV33" s="967"/>
      <c r="AW33" s="967"/>
      <c r="AX33" s="967"/>
      <c r="AY33" s="967"/>
      <c r="AZ33" s="1038" t="s">
        <v>542</v>
      </c>
      <c r="BA33" s="1038"/>
      <c r="BB33" s="1038"/>
      <c r="BC33" s="1038"/>
      <c r="BD33" s="1038"/>
      <c r="BE33" s="1022" t="s">
        <v>389</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391</v>
      </c>
      <c r="C34" s="1028"/>
      <c r="D34" s="1028"/>
      <c r="E34" s="1028"/>
      <c r="F34" s="1028"/>
      <c r="G34" s="1028"/>
      <c r="H34" s="1028"/>
      <c r="I34" s="1028"/>
      <c r="J34" s="1028"/>
      <c r="K34" s="1028"/>
      <c r="L34" s="1028"/>
      <c r="M34" s="1028"/>
      <c r="N34" s="1028"/>
      <c r="O34" s="1028"/>
      <c r="P34" s="1029"/>
      <c r="Q34" s="1039">
        <v>1239</v>
      </c>
      <c r="R34" s="1040"/>
      <c r="S34" s="1040"/>
      <c r="T34" s="1040"/>
      <c r="U34" s="1040"/>
      <c r="V34" s="1040">
        <v>1239</v>
      </c>
      <c r="W34" s="1040"/>
      <c r="X34" s="1040"/>
      <c r="Y34" s="1040"/>
      <c r="Z34" s="1040"/>
      <c r="AA34" s="1040">
        <v>0</v>
      </c>
      <c r="AB34" s="1040"/>
      <c r="AC34" s="1040"/>
      <c r="AD34" s="1040"/>
      <c r="AE34" s="1041"/>
      <c r="AF34" s="1033" t="s">
        <v>111</v>
      </c>
      <c r="AG34" s="1034"/>
      <c r="AH34" s="1034"/>
      <c r="AI34" s="1034"/>
      <c r="AJ34" s="1035"/>
      <c r="AK34" s="976">
        <v>539</v>
      </c>
      <c r="AL34" s="967"/>
      <c r="AM34" s="967"/>
      <c r="AN34" s="967"/>
      <c r="AO34" s="967"/>
      <c r="AP34" s="967">
        <v>4761</v>
      </c>
      <c r="AQ34" s="967"/>
      <c r="AR34" s="967"/>
      <c r="AS34" s="967"/>
      <c r="AT34" s="967"/>
      <c r="AU34" s="967">
        <v>3528</v>
      </c>
      <c r="AV34" s="967"/>
      <c r="AW34" s="967"/>
      <c r="AX34" s="967"/>
      <c r="AY34" s="967"/>
      <c r="AZ34" s="1038" t="s">
        <v>542</v>
      </c>
      <c r="BA34" s="1038"/>
      <c r="BB34" s="1038"/>
      <c r="BC34" s="1038"/>
      <c r="BD34" s="1038"/>
      <c r="BE34" s="1022" t="s">
        <v>392</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393</v>
      </c>
      <c r="C35" s="1028"/>
      <c r="D35" s="1028"/>
      <c r="E35" s="1028"/>
      <c r="F35" s="1028"/>
      <c r="G35" s="1028"/>
      <c r="H35" s="1028"/>
      <c r="I35" s="1028"/>
      <c r="J35" s="1028"/>
      <c r="K35" s="1028"/>
      <c r="L35" s="1028"/>
      <c r="M35" s="1028"/>
      <c r="N35" s="1028"/>
      <c r="O35" s="1028"/>
      <c r="P35" s="1029"/>
      <c r="Q35" s="1039">
        <v>1632</v>
      </c>
      <c r="R35" s="1040"/>
      <c r="S35" s="1040"/>
      <c r="T35" s="1040"/>
      <c r="U35" s="1040"/>
      <c r="V35" s="1040">
        <v>1632</v>
      </c>
      <c r="W35" s="1040"/>
      <c r="X35" s="1040"/>
      <c r="Y35" s="1040"/>
      <c r="Z35" s="1040"/>
      <c r="AA35" s="1040">
        <v>0</v>
      </c>
      <c r="AB35" s="1040"/>
      <c r="AC35" s="1040"/>
      <c r="AD35" s="1040"/>
      <c r="AE35" s="1041"/>
      <c r="AF35" s="1033">
        <v>0</v>
      </c>
      <c r="AG35" s="1034"/>
      <c r="AH35" s="1034"/>
      <c r="AI35" s="1034"/>
      <c r="AJ35" s="1035"/>
      <c r="AK35" s="976">
        <v>567</v>
      </c>
      <c r="AL35" s="967"/>
      <c r="AM35" s="967"/>
      <c r="AN35" s="967"/>
      <c r="AO35" s="967"/>
      <c r="AP35" s="967">
        <v>8246</v>
      </c>
      <c r="AQ35" s="967"/>
      <c r="AR35" s="967"/>
      <c r="AS35" s="967"/>
      <c r="AT35" s="967"/>
      <c r="AU35" s="967">
        <v>5995</v>
      </c>
      <c r="AV35" s="967"/>
      <c r="AW35" s="967"/>
      <c r="AX35" s="967"/>
      <c r="AY35" s="967"/>
      <c r="AZ35" s="1038" t="s">
        <v>541</v>
      </c>
      <c r="BA35" s="1038"/>
      <c r="BB35" s="1038"/>
      <c r="BC35" s="1038"/>
      <c r="BD35" s="1038"/>
      <c r="BE35" s="1022" t="s">
        <v>392</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394</v>
      </c>
      <c r="C36" s="1028"/>
      <c r="D36" s="1028"/>
      <c r="E36" s="1028"/>
      <c r="F36" s="1028"/>
      <c r="G36" s="1028"/>
      <c r="H36" s="1028"/>
      <c r="I36" s="1028"/>
      <c r="J36" s="1028"/>
      <c r="K36" s="1028"/>
      <c r="L36" s="1028"/>
      <c r="M36" s="1028"/>
      <c r="N36" s="1028"/>
      <c r="O36" s="1028"/>
      <c r="P36" s="1029"/>
      <c r="Q36" s="1039">
        <v>42</v>
      </c>
      <c r="R36" s="1040"/>
      <c r="S36" s="1040"/>
      <c r="T36" s="1040"/>
      <c r="U36" s="1040"/>
      <c r="V36" s="1040">
        <v>33</v>
      </c>
      <c r="W36" s="1040"/>
      <c r="X36" s="1040"/>
      <c r="Y36" s="1040"/>
      <c r="Z36" s="1040"/>
      <c r="AA36" s="1040">
        <v>9</v>
      </c>
      <c r="AB36" s="1040"/>
      <c r="AC36" s="1040"/>
      <c r="AD36" s="1040"/>
      <c r="AE36" s="1041"/>
      <c r="AF36" s="1033">
        <v>26</v>
      </c>
      <c r="AG36" s="1034"/>
      <c r="AH36" s="1034"/>
      <c r="AI36" s="1034"/>
      <c r="AJ36" s="1035"/>
      <c r="AK36" s="976">
        <v>13</v>
      </c>
      <c r="AL36" s="967"/>
      <c r="AM36" s="967"/>
      <c r="AN36" s="967"/>
      <c r="AO36" s="967"/>
      <c r="AP36" s="967" t="s">
        <v>541</v>
      </c>
      <c r="AQ36" s="967"/>
      <c r="AR36" s="967"/>
      <c r="AS36" s="967"/>
      <c r="AT36" s="967"/>
      <c r="AU36" s="967" t="s">
        <v>541</v>
      </c>
      <c r="AV36" s="967"/>
      <c r="AW36" s="967"/>
      <c r="AX36" s="967"/>
      <c r="AY36" s="967"/>
      <c r="AZ36" s="1038" t="s">
        <v>541</v>
      </c>
      <c r="BA36" s="1038"/>
      <c r="BB36" s="1038"/>
      <c r="BC36" s="1038"/>
      <c r="BD36" s="1038"/>
      <c r="BE36" s="1022" t="s">
        <v>392</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395</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372</v>
      </c>
      <c r="B63" s="940" t="s">
        <v>396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2244</v>
      </c>
      <c r="AG63" s="955"/>
      <c r="AH63" s="955"/>
      <c r="AI63" s="955"/>
      <c r="AJ63" s="1020"/>
      <c r="AK63" s="1021"/>
      <c r="AL63" s="959"/>
      <c r="AM63" s="959"/>
      <c r="AN63" s="959"/>
      <c r="AO63" s="959"/>
      <c r="AP63" s="955">
        <v>14623</v>
      </c>
      <c r="AQ63" s="955"/>
      <c r="AR63" s="955"/>
      <c r="AS63" s="955"/>
      <c r="AT63" s="955"/>
      <c r="AU63" s="955">
        <v>10443</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398</v>
      </c>
      <c r="B66" s="992"/>
      <c r="C66" s="992"/>
      <c r="D66" s="992"/>
      <c r="E66" s="992"/>
      <c r="F66" s="992"/>
      <c r="G66" s="992"/>
      <c r="H66" s="992"/>
      <c r="I66" s="992"/>
      <c r="J66" s="992"/>
      <c r="K66" s="992"/>
      <c r="L66" s="992"/>
      <c r="M66" s="992"/>
      <c r="N66" s="992"/>
      <c r="O66" s="992"/>
      <c r="P66" s="993"/>
      <c r="Q66" s="997" t="s">
        <v>376</v>
      </c>
      <c r="R66" s="998"/>
      <c r="S66" s="998"/>
      <c r="T66" s="998"/>
      <c r="U66" s="999"/>
      <c r="V66" s="997" t="s">
        <v>377</v>
      </c>
      <c r="W66" s="998"/>
      <c r="X66" s="998"/>
      <c r="Y66" s="998"/>
      <c r="Z66" s="999"/>
      <c r="AA66" s="997" t="s">
        <v>378</v>
      </c>
      <c r="AB66" s="998"/>
      <c r="AC66" s="998"/>
      <c r="AD66" s="998"/>
      <c r="AE66" s="999"/>
      <c r="AF66" s="1003" t="s">
        <v>379</v>
      </c>
      <c r="AG66" s="1004"/>
      <c r="AH66" s="1004"/>
      <c r="AI66" s="1004"/>
      <c r="AJ66" s="1005"/>
      <c r="AK66" s="997" t="s">
        <v>380</v>
      </c>
      <c r="AL66" s="992"/>
      <c r="AM66" s="992"/>
      <c r="AN66" s="992"/>
      <c r="AO66" s="993"/>
      <c r="AP66" s="997" t="s">
        <v>381</v>
      </c>
      <c r="AQ66" s="998"/>
      <c r="AR66" s="998"/>
      <c r="AS66" s="998"/>
      <c r="AT66" s="999"/>
      <c r="AU66" s="997" t="s">
        <v>399</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546</v>
      </c>
      <c r="C68" s="982"/>
      <c r="D68" s="982"/>
      <c r="E68" s="982"/>
      <c r="F68" s="982"/>
      <c r="G68" s="982"/>
      <c r="H68" s="982"/>
      <c r="I68" s="982"/>
      <c r="J68" s="982"/>
      <c r="K68" s="982"/>
      <c r="L68" s="982"/>
      <c r="M68" s="982"/>
      <c r="N68" s="982"/>
      <c r="O68" s="982"/>
      <c r="P68" s="983"/>
      <c r="Q68" s="984">
        <v>626</v>
      </c>
      <c r="R68" s="978"/>
      <c r="S68" s="978"/>
      <c r="T68" s="978"/>
      <c r="U68" s="978"/>
      <c r="V68" s="978">
        <v>617</v>
      </c>
      <c r="W68" s="978"/>
      <c r="X68" s="978"/>
      <c r="Y68" s="978"/>
      <c r="Z68" s="978"/>
      <c r="AA68" s="978">
        <v>9</v>
      </c>
      <c r="AB68" s="978"/>
      <c r="AC68" s="978"/>
      <c r="AD68" s="978"/>
      <c r="AE68" s="978"/>
      <c r="AF68" s="978">
        <v>9</v>
      </c>
      <c r="AG68" s="978"/>
      <c r="AH68" s="978"/>
      <c r="AI68" s="978"/>
      <c r="AJ68" s="978"/>
      <c r="AK68" s="978" t="s">
        <v>541</v>
      </c>
      <c r="AL68" s="978"/>
      <c r="AM68" s="978"/>
      <c r="AN68" s="978"/>
      <c r="AO68" s="978"/>
      <c r="AP68" s="978">
        <v>34</v>
      </c>
      <c r="AQ68" s="978"/>
      <c r="AR68" s="978"/>
      <c r="AS68" s="978"/>
      <c r="AT68" s="978"/>
      <c r="AU68" s="978">
        <v>30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547</v>
      </c>
      <c r="C69" s="971"/>
      <c r="D69" s="971"/>
      <c r="E69" s="971"/>
      <c r="F69" s="971"/>
      <c r="G69" s="971"/>
      <c r="H69" s="971"/>
      <c r="I69" s="971"/>
      <c r="J69" s="971"/>
      <c r="K69" s="971"/>
      <c r="L69" s="971"/>
      <c r="M69" s="971"/>
      <c r="N69" s="971"/>
      <c r="O69" s="971"/>
      <c r="P69" s="972"/>
      <c r="Q69" s="973">
        <v>199</v>
      </c>
      <c r="R69" s="967"/>
      <c r="S69" s="967"/>
      <c r="T69" s="967"/>
      <c r="U69" s="967"/>
      <c r="V69" s="967">
        <v>186</v>
      </c>
      <c r="W69" s="967"/>
      <c r="X69" s="967"/>
      <c r="Y69" s="967"/>
      <c r="Z69" s="967"/>
      <c r="AA69" s="967">
        <v>13</v>
      </c>
      <c r="AB69" s="967"/>
      <c r="AC69" s="967"/>
      <c r="AD69" s="967"/>
      <c r="AE69" s="967"/>
      <c r="AF69" s="967">
        <v>13</v>
      </c>
      <c r="AG69" s="967"/>
      <c r="AH69" s="967"/>
      <c r="AI69" s="967"/>
      <c r="AJ69" s="967"/>
      <c r="AK69" s="967" t="s">
        <v>541</v>
      </c>
      <c r="AL69" s="967"/>
      <c r="AM69" s="967"/>
      <c r="AN69" s="967"/>
      <c r="AO69" s="967"/>
      <c r="AP69" s="967" t="s">
        <v>556</v>
      </c>
      <c r="AQ69" s="967"/>
      <c r="AR69" s="967"/>
      <c r="AS69" s="967"/>
      <c r="AT69" s="967"/>
      <c r="AU69" s="967" t="s">
        <v>557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548</v>
      </c>
      <c r="C70" s="971"/>
      <c r="D70" s="971"/>
      <c r="E70" s="971"/>
      <c r="F70" s="971"/>
      <c r="G70" s="971"/>
      <c r="H70" s="971"/>
      <c r="I70" s="971"/>
      <c r="J70" s="971"/>
      <c r="K70" s="971"/>
      <c r="L70" s="971"/>
      <c r="M70" s="971"/>
      <c r="N70" s="971"/>
      <c r="O70" s="971"/>
      <c r="P70" s="972"/>
      <c r="Q70" s="973">
        <v>6709</v>
      </c>
      <c r="R70" s="967"/>
      <c r="S70" s="967"/>
      <c r="T70" s="967"/>
      <c r="U70" s="967"/>
      <c r="V70" s="967">
        <v>7724</v>
      </c>
      <c r="W70" s="967"/>
      <c r="X70" s="967"/>
      <c r="Y70" s="967"/>
      <c r="Z70" s="967"/>
      <c r="AA70" s="967">
        <v>-1015</v>
      </c>
      <c r="AB70" s="967"/>
      <c r="AC70" s="967"/>
      <c r="AD70" s="967"/>
      <c r="AE70" s="967"/>
      <c r="AF70" s="967">
        <v>391</v>
      </c>
      <c r="AG70" s="967"/>
      <c r="AH70" s="967"/>
      <c r="AI70" s="967"/>
      <c r="AJ70" s="967"/>
      <c r="AK70" s="967" t="s">
        <v>541</v>
      </c>
      <c r="AL70" s="967"/>
      <c r="AM70" s="967"/>
      <c r="AN70" s="967"/>
      <c r="AO70" s="967"/>
      <c r="AP70" s="967">
        <v>35147</v>
      </c>
      <c r="AQ70" s="967"/>
      <c r="AR70" s="967"/>
      <c r="AS70" s="967"/>
      <c r="AT70" s="967"/>
      <c r="AU70" s="967">
        <v>330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549</v>
      </c>
      <c r="C71" s="971"/>
      <c r="D71" s="971"/>
      <c r="E71" s="971"/>
      <c r="F71" s="971"/>
      <c r="G71" s="971"/>
      <c r="H71" s="971"/>
      <c r="I71" s="971"/>
      <c r="J71" s="971"/>
      <c r="K71" s="971"/>
      <c r="L71" s="971"/>
      <c r="M71" s="971"/>
      <c r="N71" s="971"/>
      <c r="O71" s="971"/>
      <c r="P71" s="972"/>
      <c r="Q71" s="973">
        <v>61</v>
      </c>
      <c r="R71" s="967"/>
      <c r="S71" s="967"/>
      <c r="T71" s="967"/>
      <c r="U71" s="967"/>
      <c r="V71" s="967">
        <v>60</v>
      </c>
      <c r="W71" s="967"/>
      <c r="X71" s="967"/>
      <c r="Y71" s="967"/>
      <c r="Z71" s="967"/>
      <c r="AA71" s="967">
        <v>2</v>
      </c>
      <c r="AB71" s="967"/>
      <c r="AC71" s="967"/>
      <c r="AD71" s="967"/>
      <c r="AE71" s="967"/>
      <c r="AF71" s="967">
        <v>2</v>
      </c>
      <c r="AG71" s="967"/>
      <c r="AH71" s="967"/>
      <c r="AI71" s="967"/>
      <c r="AJ71" s="967"/>
      <c r="AK71" s="967" t="s">
        <v>541</v>
      </c>
      <c r="AL71" s="967"/>
      <c r="AM71" s="967"/>
      <c r="AN71" s="967"/>
      <c r="AO71" s="967"/>
      <c r="AP71" s="967" t="s">
        <v>541</v>
      </c>
      <c r="AQ71" s="967"/>
      <c r="AR71" s="967"/>
      <c r="AS71" s="967"/>
      <c r="AT71" s="967"/>
      <c r="AU71" s="967" t="s">
        <v>541</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550</v>
      </c>
      <c r="C72" s="971"/>
      <c r="D72" s="971"/>
      <c r="E72" s="971"/>
      <c r="F72" s="971"/>
      <c r="G72" s="971"/>
      <c r="H72" s="971"/>
      <c r="I72" s="971"/>
      <c r="J72" s="971"/>
      <c r="K72" s="971"/>
      <c r="L72" s="971"/>
      <c r="M72" s="971"/>
      <c r="N72" s="971"/>
      <c r="O72" s="971"/>
      <c r="P72" s="972"/>
      <c r="Q72" s="973">
        <v>257828</v>
      </c>
      <c r="R72" s="967"/>
      <c r="S72" s="967"/>
      <c r="T72" s="967"/>
      <c r="U72" s="967"/>
      <c r="V72" s="967">
        <v>257733</v>
      </c>
      <c r="W72" s="967"/>
      <c r="X72" s="967"/>
      <c r="Y72" s="967"/>
      <c r="Z72" s="967"/>
      <c r="AA72" s="967">
        <v>95</v>
      </c>
      <c r="AB72" s="967"/>
      <c r="AC72" s="967"/>
      <c r="AD72" s="967"/>
      <c r="AE72" s="967"/>
      <c r="AF72" s="967">
        <v>95</v>
      </c>
      <c r="AG72" s="967"/>
      <c r="AH72" s="967"/>
      <c r="AI72" s="967"/>
      <c r="AJ72" s="967"/>
      <c r="AK72" s="967">
        <v>9107</v>
      </c>
      <c r="AL72" s="967"/>
      <c r="AM72" s="967"/>
      <c r="AN72" s="967"/>
      <c r="AO72" s="967"/>
      <c r="AP72" s="967" t="s">
        <v>541</v>
      </c>
      <c r="AQ72" s="967"/>
      <c r="AR72" s="967"/>
      <c r="AS72" s="967"/>
      <c r="AT72" s="967"/>
      <c r="AU72" s="967" t="s">
        <v>541</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551</v>
      </c>
      <c r="C73" s="971"/>
      <c r="D73" s="971"/>
      <c r="E73" s="971"/>
      <c r="F73" s="971"/>
      <c r="G73" s="971"/>
      <c r="H73" s="971"/>
      <c r="I73" s="971"/>
      <c r="J73" s="971"/>
      <c r="K73" s="971"/>
      <c r="L73" s="971"/>
      <c r="M73" s="971"/>
      <c r="N73" s="971"/>
      <c r="O73" s="971"/>
      <c r="P73" s="972"/>
      <c r="Q73" s="973">
        <v>8652</v>
      </c>
      <c r="R73" s="967"/>
      <c r="S73" s="967"/>
      <c r="T73" s="967"/>
      <c r="U73" s="967"/>
      <c r="V73" s="967">
        <v>7933</v>
      </c>
      <c r="W73" s="967"/>
      <c r="X73" s="967"/>
      <c r="Y73" s="967"/>
      <c r="Z73" s="967"/>
      <c r="AA73" s="967">
        <v>718</v>
      </c>
      <c r="AB73" s="967"/>
      <c r="AC73" s="967"/>
      <c r="AD73" s="967"/>
      <c r="AE73" s="967"/>
      <c r="AF73" s="967">
        <v>718</v>
      </c>
      <c r="AG73" s="967"/>
      <c r="AH73" s="967"/>
      <c r="AI73" s="967"/>
      <c r="AJ73" s="967"/>
      <c r="AK73" s="967">
        <v>652</v>
      </c>
      <c r="AL73" s="967"/>
      <c r="AM73" s="967"/>
      <c r="AN73" s="967"/>
      <c r="AO73" s="967"/>
      <c r="AP73" s="967" t="s">
        <v>541</v>
      </c>
      <c r="AQ73" s="967"/>
      <c r="AR73" s="967"/>
      <c r="AS73" s="967"/>
      <c r="AT73" s="967"/>
      <c r="AU73" s="967" t="s">
        <v>541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552</v>
      </c>
      <c r="C74" s="971"/>
      <c r="D74" s="971"/>
      <c r="E74" s="971"/>
      <c r="F74" s="971"/>
      <c r="G74" s="971"/>
      <c r="H74" s="971"/>
      <c r="I74" s="971"/>
      <c r="J74" s="971"/>
      <c r="K74" s="971"/>
      <c r="L74" s="971"/>
      <c r="M74" s="971"/>
      <c r="N74" s="971"/>
      <c r="O74" s="971"/>
      <c r="P74" s="972"/>
      <c r="Q74" s="973">
        <v>948</v>
      </c>
      <c r="R74" s="967"/>
      <c r="S74" s="967"/>
      <c r="T74" s="967"/>
      <c r="U74" s="967"/>
      <c r="V74" s="967">
        <v>751</v>
      </c>
      <c r="W74" s="967"/>
      <c r="X74" s="967"/>
      <c r="Y74" s="967"/>
      <c r="Z74" s="967"/>
      <c r="AA74" s="967">
        <v>197</v>
      </c>
      <c r="AB74" s="967"/>
      <c r="AC74" s="967"/>
      <c r="AD74" s="967"/>
      <c r="AE74" s="967"/>
      <c r="AF74" s="967">
        <v>197</v>
      </c>
      <c r="AG74" s="967"/>
      <c r="AH74" s="967"/>
      <c r="AI74" s="967"/>
      <c r="AJ74" s="967"/>
      <c r="AK74" s="967" t="s">
        <v>541</v>
      </c>
      <c r="AL74" s="967"/>
      <c r="AM74" s="967"/>
      <c r="AN74" s="967"/>
      <c r="AO74" s="967"/>
      <c r="AP74" s="967" t="s">
        <v>541</v>
      </c>
      <c r="AQ74" s="967"/>
      <c r="AR74" s="967"/>
      <c r="AS74" s="967"/>
      <c r="AT74" s="967"/>
      <c r="AU74" s="967" t="s">
        <v>541</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553</v>
      </c>
      <c r="C75" s="971"/>
      <c r="D75" s="971"/>
      <c r="E75" s="971"/>
      <c r="F75" s="971"/>
      <c r="G75" s="971"/>
      <c r="H75" s="971"/>
      <c r="I75" s="971"/>
      <c r="J75" s="971"/>
      <c r="K75" s="971"/>
      <c r="L75" s="971"/>
      <c r="M75" s="971"/>
      <c r="N75" s="971"/>
      <c r="O75" s="971"/>
      <c r="P75" s="972"/>
      <c r="Q75" s="974">
        <v>57</v>
      </c>
      <c r="R75" s="975"/>
      <c r="S75" s="975"/>
      <c r="T75" s="975"/>
      <c r="U75" s="976"/>
      <c r="V75" s="977">
        <v>54</v>
      </c>
      <c r="W75" s="975"/>
      <c r="X75" s="975"/>
      <c r="Y75" s="975"/>
      <c r="Z75" s="976"/>
      <c r="AA75" s="977">
        <v>3</v>
      </c>
      <c r="AB75" s="975"/>
      <c r="AC75" s="975"/>
      <c r="AD75" s="975"/>
      <c r="AE75" s="976"/>
      <c r="AF75" s="977">
        <v>3</v>
      </c>
      <c r="AG75" s="975"/>
      <c r="AH75" s="975"/>
      <c r="AI75" s="975"/>
      <c r="AJ75" s="976"/>
      <c r="AK75" s="977">
        <v>56</v>
      </c>
      <c r="AL75" s="975"/>
      <c r="AM75" s="975"/>
      <c r="AN75" s="975"/>
      <c r="AO75" s="976"/>
      <c r="AP75" s="977" t="s">
        <v>541</v>
      </c>
      <c r="AQ75" s="975"/>
      <c r="AR75" s="975"/>
      <c r="AS75" s="975"/>
      <c r="AT75" s="976"/>
      <c r="AU75" s="977" t="s">
        <v>541</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554</v>
      </c>
      <c r="C76" s="971"/>
      <c r="D76" s="971"/>
      <c r="E76" s="971"/>
      <c r="F76" s="971"/>
      <c r="G76" s="971"/>
      <c r="H76" s="971"/>
      <c r="I76" s="971"/>
      <c r="J76" s="971"/>
      <c r="K76" s="971"/>
      <c r="L76" s="971"/>
      <c r="M76" s="971"/>
      <c r="N76" s="971"/>
      <c r="O76" s="971"/>
      <c r="P76" s="972"/>
      <c r="Q76" s="974">
        <v>6</v>
      </c>
      <c r="R76" s="975"/>
      <c r="S76" s="975"/>
      <c r="T76" s="975"/>
      <c r="U76" s="976"/>
      <c r="V76" s="977">
        <v>3</v>
      </c>
      <c r="W76" s="975"/>
      <c r="X76" s="975"/>
      <c r="Y76" s="975"/>
      <c r="Z76" s="976"/>
      <c r="AA76" s="977">
        <v>3</v>
      </c>
      <c r="AB76" s="975"/>
      <c r="AC76" s="975"/>
      <c r="AD76" s="975"/>
      <c r="AE76" s="976"/>
      <c r="AF76" s="977">
        <v>3</v>
      </c>
      <c r="AG76" s="975"/>
      <c r="AH76" s="975"/>
      <c r="AI76" s="975"/>
      <c r="AJ76" s="976"/>
      <c r="AK76" s="977" t="s">
        <v>541</v>
      </c>
      <c r="AL76" s="975"/>
      <c r="AM76" s="975"/>
      <c r="AN76" s="975"/>
      <c r="AO76" s="976"/>
      <c r="AP76" s="977" t="s">
        <v>541</v>
      </c>
      <c r="AQ76" s="975"/>
      <c r="AR76" s="975"/>
      <c r="AS76" s="975"/>
      <c r="AT76" s="976"/>
      <c r="AU76" s="977" t="s">
        <v>541</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555</v>
      </c>
      <c r="C77" s="971"/>
      <c r="D77" s="971"/>
      <c r="E77" s="971"/>
      <c r="F77" s="971"/>
      <c r="G77" s="971"/>
      <c r="H77" s="971"/>
      <c r="I77" s="971"/>
      <c r="J77" s="971"/>
      <c r="K77" s="971"/>
      <c r="L77" s="971"/>
      <c r="M77" s="971"/>
      <c r="N77" s="971"/>
      <c r="O77" s="971"/>
      <c r="P77" s="972"/>
      <c r="Q77" s="974">
        <v>97</v>
      </c>
      <c r="R77" s="975"/>
      <c r="S77" s="975"/>
      <c r="T77" s="975"/>
      <c r="U77" s="976"/>
      <c r="V77" s="977">
        <v>92</v>
      </c>
      <c r="W77" s="975"/>
      <c r="X77" s="975"/>
      <c r="Y77" s="975"/>
      <c r="Z77" s="976"/>
      <c r="AA77" s="977">
        <v>5</v>
      </c>
      <c r="AB77" s="975"/>
      <c r="AC77" s="975"/>
      <c r="AD77" s="975"/>
      <c r="AE77" s="976"/>
      <c r="AF77" s="977">
        <v>5</v>
      </c>
      <c r="AG77" s="975"/>
      <c r="AH77" s="975"/>
      <c r="AI77" s="975"/>
      <c r="AJ77" s="976"/>
      <c r="AK77" s="977" t="s">
        <v>541</v>
      </c>
      <c r="AL77" s="975"/>
      <c r="AM77" s="975"/>
      <c r="AN77" s="975"/>
      <c r="AO77" s="976"/>
      <c r="AP77" s="977" t="s">
        <v>541</v>
      </c>
      <c r="AQ77" s="975"/>
      <c r="AR77" s="975"/>
      <c r="AS77" s="975"/>
      <c r="AT77" s="976"/>
      <c r="AU77" s="977" t="s">
        <v>541</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372</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1436</v>
      </c>
      <c r="AG88" s="955"/>
      <c r="AH88" s="955"/>
      <c r="AI88" s="955"/>
      <c r="AJ88" s="955"/>
      <c r="AK88" s="959"/>
      <c r="AL88" s="959"/>
      <c r="AM88" s="959"/>
      <c r="AN88" s="959"/>
      <c r="AO88" s="959"/>
      <c r="AP88" s="955">
        <v>35181</v>
      </c>
      <c r="AQ88" s="955"/>
      <c r="AR88" s="955"/>
      <c r="AS88" s="955"/>
      <c r="AT88" s="955"/>
      <c r="AU88" s="955">
        <v>6516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156</v>
      </c>
      <c r="CS102" s="947"/>
      <c r="CT102" s="947"/>
      <c r="CU102" s="947"/>
      <c r="CV102" s="948"/>
      <c r="CW102" s="946">
        <v>22</v>
      </c>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285</v>
      </c>
      <c r="AG109" s="888"/>
      <c r="AH109" s="888"/>
      <c r="AI109" s="888"/>
      <c r="AJ109" s="889"/>
      <c r="AK109" s="890" t="s">
        <v>284</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285</v>
      </c>
      <c r="BW109" s="888"/>
      <c r="BX109" s="888"/>
      <c r="BY109" s="888"/>
      <c r="BZ109" s="889"/>
      <c r="CA109" s="890" t="s">
        <v>284</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285</v>
      </c>
      <c r="DM109" s="888"/>
      <c r="DN109" s="888"/>
      <c r="DO109" s="888"/>
      <c r="DP109" s="889"/>
      <c r="DQ109" s="890" t="s">
        <v>284</v>
      </c>
      <c r="DR109" s="888"/>
      <c r="DS109" s="888"/>
      <c r="DT109" s="888"/>
      <c r="DU109" s="889"/>
      <c r="DV109" s="890" t="s">
        <v>410</v>
      </c>
      <c r="DW109" s="888"/>
      <c r="DX109" s="888"/>
      <c r="DY109" s="888"/>
      <c r="DZ109" s="919"/>
    </row>
    <row r="110" spans="1:131" s="197" customFormat="1" ht="26.25" customHeight="1" x14ac:dyDescent="0.15">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3625516</v>
      </c>
      <c r="AB110" s="873"/>
      <c r="AC110" s="873"/>
      <c r="AD110" s="873"/>
      <c r="AE110" s="874"/>
      <c r="AF110" s="875">
        <v>3530830</v>
      </c>
      <c r="AG110" s="873"/>
      <c r="AH110" s="873"/>
      <c r="AI110" s="873"/>
      <c r="AJ110" s="874"/>
      <c r="AK110" s="875">
        <v>3541257</v>
      </c>
      <c r="AL110" s="873"/>
      <c r="AM110" s="873"/>
      <c r="AN110" s="873"/>
      <c r="AO110" s="874"/>
      <c r="AP110" s="876">
        <v>29.8</v>
      </c>
      <c r="AQ110" s="877"/>
      <c r="AR110" s="877"/>
      <c r="AS110" s="877"/>
      <c r="AT110" s="878"/>
      <c r="AU110" s="920" t="s">
        <v>60</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30654768</v>
      </c>
      <c r="BR110" s="800"/>
      <c r="BS110" s="800"/>
      <c r="BT110" s="800"/>
      <c r="BU110" s="800"/>
      <c r="BV110" s="800">
        <v>30736194</v>
      </c>
      <c r="BW110" s="800"/>
      <c r="BX110" s="800"/>
      <c r="BY110" s="800"/>
      <c r="BZ110" s="800"/>
      <c r="CA110" s="800">
        <v>31643550</v>
      </c>
      <c r="CB110" s="800"/>
      <c r="CC110" s="800"/>
      <c r="CD110" s="800"/>
      <c r="CE110" s="800"/>
      <c r="CF110" s="861">
        <v>266.39999999999998</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128158</v>
      </c>
      <c r="BR111" s="771"/>
      <c r="BS111" s="771"/>
      <c r="BT111" s="771"/>
      <c r="BU111" s="771"/>
      <c r="BV111" s="771">
        <v>96772</v>
      </c>
      <c r="BW111" s="771"/>
      <c r="BX111" s="771"/>
      <c r="BY111" s="771"/>
      <c r="BZ111" s="771"/>
      <c r="CA111" s="771">
        <v>175052</v>
      </c>
      <c r="CB111" s="771"/>
      <c r="CC111" s="771"/>
      <c r="CD111" s="771"/>
      <c r="CE111" s="771"/>
      <c r="CF111" s="848">
        <v>1.5</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419</v>
      </c>
      <c r="DH111" s="771"/>
      <c r="DI111" s="771"/>
      <c r="DJ111" s="771"/>
      <c r="DK111" s="771"/>
      <c r="DL111" s="771" t="s">
        <v>419</v>
      </c>
      <c r="DM111" s="771"/>
      <c r="DN111" s="771"/>
      <c r="DO111" s="771"/>
      <c r="DP111" s="771"/>
      <c r="DQ111" s="771" t="s">
        <v>419</v>
      </c>
      <c r="DR111" s="771"/>
      <c r="DS111" s="771"/>
      <c r="DT111" s="771"/>
      <c r="DU111" s="771"/>
      <c r="DV111" s="823" t="s">
        <v>419</v>
      </c>
      <c r="DW111" s="823"/>
      <c r="DX111" s="823"/>
      <c r="DY111" s="823"/>
      <c r="DZ111" s="824"/>
    </row>
    <row r="112" spans="1:131" s="197" customFormat="1" ht="26.25" customHeight="1" x14ac:dyDescent="0.15">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1067</v>
      </c>
      <c r="AB112" s="784"/>
      <c r="AC112" s="784"/>
      <c r="AD112" s="784"/>
      <c r="AE112" s="785"/>
      <c r="AF112" s="786">
        <v>1067</v>
      </c>
      <c r="AG112" s="784"/>
      <c r="AH112" s="784"/>
      <c r="AI112" s="784"/>
      <c r="AJ112" s="785"/>
      <c r="AK112" s="786">
        <v>1067</v>
      </c>
      <c r="AL112" s="784"/>
      <c r="AM112" s="784"/>
      <c r="AN112" s="784"/>
      <c r="AO112" s="785"/>
      <c r="AP112" s="754">
        <v>0</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11503558</v>
      </c>
      <c r="BR112" s="771"/>
      <c r="BS112" s="771"/>
      <c r="BT112" s="771"/>
      <c r="BU112" s="771"/>
      <c r="BV112" s="771">
        <v>11278883</v>
      </c>
      <c r="BW112" s="771"/>
      <c r="BX112" s="771"/>
      <c r="BY112" s="771"/>
      <c r="BZ112" s="771"/>
      <c r="CA112" s="771">
        <v>10575151</v>
      </c>
      <c r="CB112" s="771"/>
      <c r="CC112" s="771"/>
      <c r="CD112" s="771"/>
      <c r="CE112" s="771"/>
      <c r="CF112" s="848">
        <v>89</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1089057</v>
      </c>
      <c r="AB113" s="909"/>
      <c r="AC113" s="909"/>
      <c r="AD113" s="909"/>
      <c r="AE113" s="910"/>
      <c r="AF113" s="911">
        <v>1089545</v>
      </c>
      <c r="AG113" s="909"/>
      <c r="AH113" s="909"/>
      <c r="AI113" s="909"/>
      <c r="AJ113" s="910"/>
      <c r="AK113" s="911">
        <v>1047827</v>
      </c>
      <c r="AL113" s="909"/>
      <c r="AM113" s="909"/>
      <c r="AN113" s="909"/>
      <c r="AO113" s="910"/>
      <c r="AP113" s="912">
        <v>8.8000000000000007</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485740</v>
      </c>
      <c r="BR113" s="771"/>
      <c r="BS113" s="771"/>
      <c r="BT113" s="771"/>
      <c r="BU113" s="771"/>
      <c r="BV113" s="771">
        <v>412263</v>
      </c>
      <c r="BW113" s="771"/>
      <c r="BX113" s="771"/>
      <c r="BY113" s="771"/>
      <c r="BZ113" s="771"/>
      <c r="CA113" s="771">
        <v>359618</v>
      </c>
      <c r="CB113" s="771"/>
      <c r="CC113" s="771"/>
      <c r="CD113" s="771"/>
      <c r="CE113" s="771"/>
      <c r="CF113" s="848">
        <v>3</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188474</v>
      </c>
      <c r="AB114" s="784"/>
      <c r="AC114" s="784"/>
      <c r="AD114" s="784"/>
      <c r="AE114" s="785"/>
      <c r="AF114" s="786">
        <v>84277</v>
      </c>
      <c r="AG114" s="784"/>
      <c r="AH114" s="784"/>
      <c r="AI114" s="784"/>
      <c r="AJ114" s="785"/>
      <c r="AK114" s="786">
        <v>60050</v>
      </c>
      <c r="AL114" s="784"/>
      <c r="AM114" s="784"/>
      <c r="AN114" s="784"/>
      <c r="AO114" s="785"/>
      <c r="AP114" s="754">
        <v>0.5</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4880913</v>
      </c>
      <c r="BR114" s="771"/>
      <c r="BS114" s="771"/>
      <c r="BT114" s="771"/>
      <c r="BU114" s="771"/>
      <c r="BV114" s="771">
        <v>4700899</v>
      </c>
      <c r="BW114" s="771"/>
      <c r="BX114" s="771"/>
      <c r="BY114" s="771"/>
      <c r="BZ114" s="771"/>
      <c r="CA114" s="771">
        <v>4290299</v>
      </c>
      <c r="CB114" s="771"/>
      <c r="CC114" s="771"/>
      <c r="CD114" s="771"/>
      <c r="CE114" s="771"/>
      <c r="CF114" s="848">
        <v>36.1</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45303</v>
      </c>
      <c r="AB115" s="909"/>
      <c r="AC115" s="909"/>
      <c r="AD115" s="909"/>
      <c r="AE115" s="910"/>
      <c r="AF115" s="911">
        <v>47907</v>
      </c>
      <c r="AG115" s="909"/>
      <c r="AH115" s="909"/>
      <c r="AI115" s="909"/>
      <c r="AJ115" s="910"/>
      <c r="AK115" s="911">
        <v>63186</v>
      </c>
      <c r="AL115" s="909"/>
      <c r="AM115" s="909"/>
      <c r="AN115" s="909"/>
      <c r="AO115" s="910"/>
      <c r="AP115" s="912">
        <v>0.5</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v>3316</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v>103544</v>
      </c>
      <c r="DR115" s="784"/>
      <c r="DS115" s="784"/>
      <c r="DT115" s="784"/>
      <c r="DU115" s="785"/>
      <c r="DV115" s="754">
        <v>0.9</v>
      </c>
      <c r="DW115" s="755"/>
      <c r="DX115" s="755"/>
      <c r="DY115" s="755"/>
      <c r="DZ115" s="756"/>
    </row>
    <row r="116" spans="1:130" s="197" customFormat="1" ht="26.25" customHeight="1" x14ac:dyDescent="0.15">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3243</v>
      </c>
      <c r="AB116" s="784"/>
      <c r="AC116" s="784"/>
      <c r="AD116" s="784"/>
      <c r="AE116" s="785"/>
      <c r="AF116" s="786">
        <v>4967</v>
      </c>
      <c r="AG116" s="784"/>
      <c r="AH116" s="784"/>
      <c r="AI116" s="784"/>
      <c r="AJ116" s="785"/>
      <c r="AK116" s="786">
        <v>3989</v>
      </c>
      <c r="AL116" s="784"/>
      <c r="AM116" s="784"/>
      <c r="AN116" s="784"/>
      <c r="AO116" s="785"/>
      <c r="AP116" s="754">
        <v>0</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95383</v>
      </c>
      <c r="DH116" s="784"/>
      <c r="DI116" s="784"/>
      <c r="DJ116" s="784"/>
      <c r="DK116" s="785"/>
      <c r="DL116" s="786">
        <v>65780</v>
      </c>
      <c r="DM116" s="784"/>
      <c r="DN116" s="784"/>
      <c r="DO116" s="784"/>
      <c r="DP116" s="785"/>
      <c r="DQ116" s="786">
        <v>42300</v>
      </c>
      <c r="DR116" s="784"/>
      <c r="DS116" s="784"/>
      <c r="DT116" s="784"/>
      <c r="DU116" s="785"/>
      <c r="DV116" s="754">
        <v>0.4</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4952660</v>
      </c>
      <c r="AB117" s="895"/>
      <c r="AC117" s="895"/>
      <c r="AD117" s="895"/>
      <c r="AE117" s="896"/>
      <c r="AF117" s="898">
        <v>4758593</v>
      </c>
      <c r="AG117" s="895"/>
      <c r="AH117" s="895"/>
      <c r="AI117" s="895"/>
      <c r="AJ117" s="896"/>
      <c r="AK117" s="898">
        <v>4717376</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285</v>
      </c>
      <c r="AG118" s="888"/>
      <c r="AH118" s="888"/>
      <c r="AI118" s="888"/>
      <c r="AJ118" s="889"/>
      <c r="AK118" s="890" t="s">
        <v>284</v>
      </c>
      <c r="AL118" s="888"/>
      <c r="AM118" s="888"/>
      <c r="AN118" s="888"/>
      <c r="AO118" s="889"/>
      <c r="AP118" s="891" t="s">
        <v>410</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439</v>
      </c>
      <c r="BP118" s="838"/>
      <c r="BQ118" s="857">
        <v>47656453</v>
      </c>
      <c r="BR118" s="858"/>
      <c r="BS118" s="858"/>
      <c r="BT118" s="858"/>
      <c r="BU118" s="858"/>
      <c r="BV118" s="858">
        <v>47225011</v>
      </c>
      <c r="BW118" s="858"/>
      <c r="BX118" s="858"/>
      <c r="BY118" s="858"/>
      <c r="BZ118" s="858"/>
      <c r="CA118" s="858">
        <v>47043670</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6996347</v>
      </c>
      <c r="BR119" s="800"/>
      <c r="BS119" s="800"/>
      <c r="BT119" s="800"/>
      <c r="BU119" s="800"/>
      <c r="BV119" s="800">
        <v>7369989</v>
      </c>
      <c r="BW119" s="800"/>
      <c r="BX119" s="800"/>
      <c r="BY119" s="800"/>
      <c r="BZ119" s="800"/>
      <c r="CA119" s="800">
        <v>8165965</v>
      </c>
      <c r="CB119" s="800"/>
      <c r="CC119" s="800"/>
      <c r="CD119" s="800"/>
      <c r="CE119" s="800"/>
      <c r="CF119" s="861">
        <v>68.8</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32775</v>
      </c>
      <c r="DH119" s="717"/>
      <c r="DI119" s="717"/>
      <c r="DJ119" s="717"/>
      <c r="DK119" s="718"/>
      <c r="DL119" s="719">
        <v>30992</v>
      </c>
      <c r="DM119" s="717"/>
      <c r="DN119" s="717"/>
      <c r="DO119" s="717"/>
      <c r="DP119" s="718"/>
      <c r="DQ119" s="719">
        <v>29208</v>
      </c>
      <c r="DR119" s="717"/>
      <c r="DS119" s="717"/>
      <c r="DT119" s="717"/>
      <c r="DU119" s="718"/>
      <c r="DV119" s="807">
        <v>0.2</v>
      </c>
      <c r="DW119" s="808"/>
      <c r="DX119" s="808"/>
      <c r="DY119" s="808"/>
      <c r="DZ119" s="809"/>
    </row>
    <row r="120" spans="1:130" s="197" customFormat="1" ht="26.25" customHeight="1" x14ac:dyDescent="0.15">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2078629</v>
      </c>
      <c r="BR120" s="771"/>
      <c r="BS120" s="771"/>
      <c r="BT120" s="771"/>
      <c r="BU120" s="771"/>
      <c r="BV120" s="771">
        <v>1888690</v>
      </c>
      <c r="BW120" s="771"/>
      <c r="BX120" s="771"/>
      <c r="BY120" s="771"/>
      <c r="BZ120" s="771"/>
      <c r="CA120" s="771">
        <v>1813669</v>
      </c>
      <c r="CB120" s="771"/>
      <c r="CC120" s="771"/>
      <c r="CD120" s="771"/>
      <c r="CE120" s="771"/>
      <c r="CF120" s="848">
        <v>15.3</v>
      </c>
      <c r="CG120" s="849"/>
      <c r="CH120" s="849"/>
      <c r="CI120" s="849"/>
      <c r="CJ120" s="849"/>
      <c r="CK120" s="850" t="s">
        <v>445</v>
      </c>
      <c r="CL120" s="810"/>
      <c r="CM120" s="810"/>
      <c r="CN120" s="810"/>
      <c r="CO120" s="811"/>
      <c r="CP120" s="854" t="s">
        <v>393</v>
      </c>
      <c r="CQ120" s="855"/>
      <c r="CR120" s="855"/>
      <c r="CS120" s="855"/>
      <c r="CT120" s="855"/>
      <c r="CU120" s="855"/>
      <c r="CV120" s="855"/>
      <c r="CW120" s="855"/>
      <c r="CX120" s="855"/>
      <c r="CY120" s="855"/>
      <c r="CZ120" s="855"/>
      <c r="DA120" s="855"/>
      <c r="DB120" s="855"/>
      <c r="DC120" s="855"/>
      <c r="DD120" s="855"/>
      <c r="DE120" s="855"/>
      <c r="DF120" s="856"/>
      <c r="DG120" s="799">
        <v>6124041</v>
      </c>
      <c r="DH120" s="800"/>
      <c r="DI120" s="800"/>
      <c r="DJ120" s="800"/>
      <c r="DK120" s="800"/>
      <c r="DL120" s="800">
        <v>6134880</v>
      </c>
      <c r="DM120" s="800"/>
      <c r="DN120" s="800"/>
      <c r="DO120" s="800"/>
      <c r="DP120" s="800"/>
      <c r="DQ120" s="800">
        <v>5994791</v>
      </c>
      <c r="DR120" s="800"/>
      <c r="DS120" s="800"/>
      <c r="DT120" s="800"/>
      <c r="DU120" s="800"/>
      <c r="DV120" s="801">
        <v>50.5</v>
      </c>
      <c r="DW120" s="801"/>
      <c r="DX120" s="801"/>
      <c r="DY120" s="801"/>
      <c r="DZ120" s="802"/>
    </row>
    <row r="121" spans="1:130" s="197" customFormat="1" ht="26.25" customHeight="1" x14ac:dyDescent="0.15">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29321304</v>
      </c>
      <c r="BR121" s="858"/>
      <c r="BS121" s="858"/>
      <c r="BT121" s="858"/>
      <c r="BU121" s="858"/>
      <c r="BV121" s="858">
        <v>28601621</v>
      </c>
      <c r="BW121" s="858"/>
      <c r="BX121" s="858"/>
      <c r="BY121" s="858"/>
      <c r="BZ121" s="858"/>
      <c r="CA121" s="858">
        <v>28776148</v>
      </c>
      <c r="CB121" s="858"/>
      <c r="CC121" s="858"/>
      <c r="CD121" s="858"/>
      <c r="CE121" s="858"/>
      <c r="CF121" s="859">
        <v>242.3</v>
      </c>
      <c r="CG121" s="860"/>
      <c r="CH121" s="860"/>
      <c r="CI121" s="860"/>
      <c r="CJ121" s="860"/>
      <c r="CK121" s="851"/>
      <c r="CL121" s="812"/>
      <c r="CM121" s="812"/>
      <c r="CN121" s="812"/>
      <c r="CO121" s="813"/>
      <c r="CP121" s="828" t="s">
        <v>391</v>
      </c>
      <c r="CQ121" s="829"/>
      <c r="CR121" s="829"/>
      <c r="CS121" s="829"/>
      <c r="CT121" s="829"/>
      <c r="CU121" s="829"/>
      <c r="CV121" s="829"/>
      <c r="CW121" s="829"/>
      <c r="CX121" s="829"/>
      <c r="CY121" s="829"/>
      <c r="CZ121" s="829"/>
      <c r="DA121" s="829"/>
      <c r="DB121" s="829"/>
      <c r="DC121" s="829"/>
      <c r="DD121" s="829"/>
      <c r="DE121" s="829"/>
      <c r="DF121" s="830"/>
      <c r="DG121" s="770">
        <v>4329658</v>
      </c>
      <c r="DH121" s="771"/>
      <c r="DI121" s="771"/>
      <c r="DJ121" s="771"/>
      <c r="DK121" s="771"/>
      <c r="DL121" s="771">
        <v>4046859</v>
      </c>
      <c r="DM121" s="771"/>
      <c r="DN121" s="771"/>
      <c r="DO121" s="771"/>
      <c r="DP121" s="771"/>
      <c r="DQ121" s="771">
        <v>3528109</v>
      </c>
      <c r="DR121" s="771"/>
      <c r="DS121" s="771"/>
      <c r="DT121" s="771"/>
      <c r="DU121" s="771"/>
      <c r="DV121" s="823">
        <v>29.7</v>
      </c>
      <c r="DW121" s="823"/>
      <c r="DX121" s="823"/>
      <c r="DY121" s="823"/>
      <c r="DZ121" s="824"/>
    </row>
    <row r="122" spans="1:130" s="197" customFormat="1" ht="26.25" customHeight="1" x14ac:dyDescent="0.15">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448</v>
      </c>
      <c r="BP122" s="838"/>
      <c r="BQ122" s="839">
        <v>38396280</v>
      </c>
      <c r="BR122" s="840"/>
      <c r="BS122" s="840"/>
      <c r="BT122" s="840"/>
      <c r="BU122" s="840"/>
      <c r="BV122" s="840">
        <v>37860300</v>
      </c>
      <c r="BW122" s="840"/>
      <c r="BX122" s="840"/>
      <c r="BY122" s="840"/>
      <c r="BZ122" s="840"/>
      <c r="CA122" s="840">
        <v>38755782</v>
      </c>
      <c r="CB122" s="840"/>
      <c r="CC122" s="840"/>
      <c r="CD122" s="840"/>
      <c r="CE122" s="840"/>
      <c r="CF122" s="743"/>
      <c r="CG122" s="744"/>
      <c r="CH122" s="744"/>
      <c r="CI122" s="744"/>
      <c r="CJ122" s="841"/>
      <c r="CK122" s="851"/>
      <c r="CL122" s="812"/>
      <c r="CM122" s="812"/>
      <c r="CN122" s="812"/>
      <c r="CO122" s="813"/>
      <c r="CP122" s="828" t="s">
        <v>390</v>
      </c>
      <c r="CQ122" s="829"/>
      <c r="CR122" s="829"/>
      <c r="CS122" s="829"/>
      <c r="CT122" s="829"/>
      <c r="CU122" s="829"/>
      <c r="CV122" s="829"/>
      <c r="CW122" s="829"/>
      <c r="CX122" s="829"/>
      <c r="CY122" s="829"/>
      <c r="CZ122" s="829"/>
      <c r="DA122" s="829"/>
      <c r="DB122" s="829"/>
      <c r="DC122" s="829"/>
      <c r="DD122" s="829"/>
      <c r="DE122" s="829"/>
      <c r="DF122" s="830"/>
      <c r="DG122" s="770">
        <v>255400</v>
      </c>
      <c r="DH122" s="771"/>
      <c r="DI122" s="771"/>
      <c r="DJ122" s="771"/>
      <c r="DK122" s="771"/>
      <c r="DL122" s="771">
        <v>305071</v>
      </c>
      <c r="DM122" s="771"/>
      <c r="DN122" s="771"/>
      <c r="DO122" s="771"/>
      <c r="DP122" s="771"/>
      <c r="DQ122" s="771">
        <v>300773</v>
      </c>
      <c r="DR122" s="771"/>
      <c r="DS122" s="771"/>
      <c r="DT122" s="771"/>
      <c r="DU122" s="771"/>
      <c r="DV122" s="823">
        <v>2.5</v>
      </c>
      <c r="DW122" s="823"/>
      <c r="DX122" s="823"/>
      <c r="DY122" s="823"/>
      <c r="DZ122" s="824"/>
    </row>
    <row r="123" spans="1:130" s="197" customFormat="1" ht="26.25" customHeight="1" thickBot="1" x14ac:dyDescent="0.2">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42573</v>
      </c>
      <c r="AB123" s="784"/>
      <c r="AC123" s="784"/>
      <c r="AD123" s="784"/>
      <c r="AE123" s="785"/>
      <c r="AF123" s="786">
        <v>46123</v>
      </c>
      <c r="AG123" s="784"/>
      <c r="AH123" s="784"/>
      <c r="AI123" s="784"/>
      <c r="AJ123" s="785"/>
      <c r="AK123" s="786">
        <v>39165</v>
      </c>
      <c r="AL123" s="784"/>
      <c r="AM123" s="784"/>
      <c r="AN123" s="784"/>
      <c r="AO123" s="785"/>
      <c r="AP123" s="754">
        <v>0.3</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76.900000000000006</v>
      </c>
      <c r="BR123" s="832"/>
      <c r="BS123" s="832"/>
      <c r="BT123" s="832"/>
      <c r="BU123" s="832"/>
      <c r="BV123" s="832">
        <v>77.900000000000006</v>
      </c>
      <c r="BW123" s="832"/>
      <c r="BX123" s="832"/>
      <c r="BY123" s="832"/>
      <c r="BZ123" s="832"/>
      <c r="CA123" s="832">
        <v>69.7</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t="s">
        <v>111</v>
      </c>
      <c r="DH123" s="784"/>
      <c r="DI123" s="784"/>
      <c r="DJ123" s="784"/>
      <c r="DK123" s="785"/>
      <c r="DL123" s="786" t="s">
        <v>111</v>
      </c>
      <c r="DM123" s="784"/>
      <c r="DN123" s="784"/>
      <c r="DO123" s="784"/>
      <c r="DP123" s="785"/>
      <c r="DQ123" s="786" t="s">
        <v>111</v>
      </c>
      <c r="DR123" s="784"/>
      <c r="DS123" s="784"/>
      <c r="DT123" s="784"/>
      <c r="DU123" s="785"/>
      <c r="DV123" s="754" t="s">
        <v>111</v>
      </c>
      <c r="DW123" s="755"/>
      <c r="DX123" s="755"/>
      <c r="DY123" s="755"/>
      <c r="DZ123" s="756"/>
    </row>
    <row r="124" spans="1:130" s="197" customFormat="1" ht="26.25" customHeight="1" x14ac:dyDescent="0.15">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2730</v>
      </c>
      <c r="AB126" s="784"/>
      <c r="AC126" s="784"/>
      <c r="AD126" s="784"/>
      <c r="AE126" s="785"/>
      <c r="AF126" s="786">
        <v>1784</v>
      </c>
      <c r="AG126" s="784"/>
      <c r="AH126" s="784"/>
      <c r="AI126" s="784"/>
      <c r="AJ126" s="785"/>
      <c r="AK126" s="786">
        <v>24021</v>
      </c>
      <c r="AL126" s="784"/>
      <c r="AM126" s="784"/>
      <c r="AN126" s="784"/>
      <c r="AO126" s="785"/>
      <c r="AP126" s="754">
        <v>0.2</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459</v>
      </c>
      <c r="AY127" s="758"/>
      <c r="AZ127" s="758"/>
      <c r="BA127" s="758"/>
      <c r="BB127" s="758"/>
      <c r="BC127" s="758"/>
      <c r="BD127" s="758"/>
      <c r="BE127" s="759"/>
      <c r="BF127" s="760" t="s">
        <v>111</v>
      </c>
      <c r="BG127" s="761"/>
      <c r="BH127" s="761"/>
      <c r="BI127" s="761"/>
      <c r="BJ127" s="761"/>
      <c r="BK127" s="761"/>
      <c r="BL127" s="762"/>
      <c r="BM127" s="760">
        <v>12.77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v>3316</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217122</v>
      </c>
      <c r="AB128" s="724"/>
      <c r="AC128" s="724"/>
      <c r="AD128" s="724"/>
      <c r="AE128" s="725"/>
      <c r="AF128" s="726">
        <v>225641</v>
      </c>
      <c r="AG128" s="724"/>
      <c r="AH128" s="724"/>
      <c r="AI128" s="724"/>
      <c r="AJ128" s="725"/>
      <c r="AK128" s="726">
        <v>231840</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111</v>
      </c>
      <c r="BG128" s="791"/>
      <c r="BH128" s="791"/>
      <c r="BI128" s="791"/>
      <c r="BJ128" s="791"/>
      <c r="BK128" s="791"/>
      <c r="BL128" s="792"/>
      <c r="BM128" s="790">
        <v>17.77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15186548</v>
      </c>
      <c r="AB129" s="784"/>
      <c r="AC129" s="784"/>
      <c r="AD129" s="784"/>
      <c r="AE129" s="785"/>
      <c r="AF129" s="786">
        <v>15097645</v>
      </c>
      <c r="AG129" s="784"/>
      <c r="AH129" s="784"/>
      <c r="AI129" s="784"/>
      <c r="AJ129" s="785"/>
      <c r="AK129" s="786">
        <v>15051438</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12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3157230</v>
      </c>
      <c r="AB130" s="784"/>
      <c r="AC130" s="784"/>
      <c r="AD130" s="784"/>
      <c r="AE130" s="785"/>
      <c r="AF130" s="786">
        <v>3085378</v>
      </c>
      <c r="AG130" s="784"/>
      <c r="AH130" s="784"/>
      <c r="AI130" s="784"/>
      <c r="AJ130" s="785"/>
      <c r="AK130" s="786">
        <v>3175294</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v>69.7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12029318</v>
      </c>
      <c r="AB131" s="717"/>
      <c r="AC131" s="717"/>
      <c r="AD131" s="717"/>
      <c r="AE131" s="718"/>
      <c r="AF131" s="719">
        <v>12012267</v>
      </c>
      <c r="AG131" s="717"/>
      <c r="AH131" s="717"/>
      <c r="AI131" s="717"/>
      <c r="AJ131" s="718"/>
      <c r="AK131" s="719">
        <v>11876144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13.120511069999999</v>
      </c>
      <c r="AB132" s="740"/>
      <c r="AC132" s="740"/>
      <c r="AD132" s="740"/>
      <c r="AE132" s="741"/>
      <c r="AF132" s="742">
        <v>12.05079774</v>
      </c>
      <c r="AG132" s="740"/>
      <c r="AH132" s="740"/>
      <c r="AI132" s="740"/>
      <c r="AJ132" s="741"/>
      <c r="AK132" s="742">
        <v>11.032553999999999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14.3</v>
      </c>
      <c r="AB133" s="749"/>
      <c r="AC133" s="749"/>
      <c r="AD133" s="749"/>
      <c r="AE133" s="750"/>
      <c r="AF133" s="748">
        <v>13.2</v>
      </c>
      <c r="AG133" s="749"/>
      <c r="AH133" s="749"/>
      <c r="AI133" s="749"/>
      <c r="AJ133" s="750"/>
      <c r="AK133" s="748">
        <v>12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zoomScaleNormal="100" zoomScaleSheetLayoutView="100" workbookViewId="0">
      <selection activeCell="A5" sqref="A5"/>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19" t="s">
        <v>475</v>
      </c>
      <c r="L7" s="254"/>
      <c r="M7" s="255" t="s">
        <v>476</v>
      </c>
      <c r="N7" s="256"/>
    </row>
    <row r="8" spans="1:16" x14ac:dyDescent="0.15">
      <c r="A8" s="248"/>
      <c r="B8" s="244"/>
      <c r="C8" s="244"/>
      <c r="D8" s="244"/>
      <c r="E8" s="244"/>
      <c r="F8" s="244"/>
      <c r="G8" s="257"/>
      <c r="H8" s="258"/>
      <c r="I8" s="258"/>
      <c r="J8" s="259"/>
      <c r="K8" s="1120"/>
      <c r="L8" s="260" t="s">
        <v>477</v>
      </c>
      <c r="M8" s="261" t="s">
        <v>478</v>
      </c>
      <c r="N8" s="262" t="s">
        <v>479</v>
      </c>
    </row>
    <row r="9" spans="1:16" x14ac:dyDescent="0.15">
      <c r="A9" s="248"/>
      <c r="B9" s="244"/>
      <c r="C9" s="244"/>
      <c r="D9" s="244"/>
      <c r="E9" s="244"/>
      <c r="F9" s="244"/>
      <c r="G9" s="1133" t="s">
        <v>480</v>
      </c>
      <c r="H9" s="1134"/>
      <c r="I9" s="1134"/>
      <c r="J9" s="1135"/>
      <c r="K9" s="263">
        <v>4123297</v>
      </c>
      <c r="L9" s="264">
        <v>125146</v>
      </c>
      <c r="M9" s="265">
        <v>80825</v>
      </c>
      <c r="N9" s="266">
        <v>54.8</v>
      </c>
    </row>
    <row r="10" spans="1:16" x14ac:dyDescent="0.15">
      <c r="A10" s="248"/>
      <c r="B10" s="244"/>
      <c r="C10" s="244"/>
      <c r="D10" s="244"/>
      <c r="E10" s="244"/>
      <c r="F10" s="244"/>
      <c r="G10" s="1133" t="s">
        <v>481</v>
      </c>
      <c r="H10" s="1134"/>
      <c r="I10" s="1134"/>
      <c r="J10" s="1135"/>
      <c r="K10" s="267">
        <v>358267</v>
      </c>
      <c r="L10" s="268">
        <v>10874</v>
      </c>
      <c r="M10" s="269">
        <v>6342</v>
      </c>
      <c r="N10" s="270">
        <v>71.5</v>
      </c>
    </row>
    <row r="11" spans="1:16" ht="13.5" customHeight="1" x14ac:dyDescent="0.15">
      <c r="A11" s="248"/>
      <c r="B11" s="244"/>
      <c r="C11" s="244"/>
      <c r="D11" s="244"/>
      <c r="E11" s="244"/>
      <c r="F11" s="244"/>
      <c r="G11" s="1133" t="s">
        <v>482</v>
      </c>
      <c r="H11" s="1134"/>
      <c r="I11" s="1134"/>
      <c r="J11" s="1135"/>
      <c r="K11" s="267">
        <v>86292</v>
      </c>
      <c r="L11" s="268">
        <v>2619</v>
      </c>
      <c r="M11" s="269">
        <v>8139</v>
      </c>
      <c r="N11" s="270">
        <v>-67.8</v>
      </c>
    </row>
    <row r="12" spans="1:16" ht="13.5" customHeight="1" x14ac:dyDescent="0.15">
      <c r="A12" s="248"/>
      <c r="B12" s="244"/>
      <c r="C12" s="244"/>
      <c r="D12" s="244"/>
      <c r="E12" s="244"/>
      <c r="F12" s="244"/>
      <c r="G12" s="1133" t="s">
        <v>483</v>
      </c>
      <c r="H12" s="1134"/>
      <c r="I12" s="1134"/>
      <c r="J12" s="1135"/>
      <c r="K12" s="267" t="s">
        <v>484</v>
      </c>
      <c r="L12" s="268" t="s">
        <v>484</v>
      </c>
      <c r="M12" s="269">
        <v>1344</v>
      </c>
      <c r="N12" s="270" t="s">
        <v>484</v>
      </c>
    </row>
    <row r="13" spans="1:16" ht="13.5" customHeight="1" x14ac:dyDescent="0.15">
      <c r="A13" s="248"/>
      <c r="B13" s="244"/>
      <c r="C13" s="244"/>
      <c r="D13" s="244"/>
      <c r="E13" s="244"/>
      <c r="F13" s="244"/>
      <c r="G13" s="1133" t="s">
        <v>485</v>
      </c>
      <c r="H13" s="1134"/>
      <c r="I13" s="1134"/>
      <c r="J13" s="1135"/>
      <c r="K13" s="267" t="s">
        <v>484</v>
      </c>
      <c r="L13" s="268" t="s">
        <v>484</v>
      </c>
      <c r="M13" s="269" t="s">
        <v>484</v>
      </c>
      <c r="N13" s="270" t="s">
        <v>484</v>
      </c>
    </row>
    <row r="14" spans="1:16" ht="13.5" customHeight="1" x14ac:dyDescent="0.15">
      <c r="A14" s="248"/>
      <c r="B14" s="244"/>
      <c r="C14" s="244"/>
      <c r="D14" s="244"/>
      <c r="E14" s="244"/>
      <c r="F14" s="244"/>
      <c r="G14" s="1133" t="s">
        <v>486</v>
      </c>
      <c r="H14" s="1134"/>
      <c r="I14" s="1134"/>
      <c r="J14" s="1135"/>
      <c r="K14" s="267">
        <v>219882</v>
      </c>
      <c r="L14" s="268">
        <v>6674</v>
      </c>
      <c r="M14" s="269">
        <v>3637</v>
      </c>
      <c r="N14" s="270">
        <v>83.5</v>
      </c>
    </row>
    <row r="15" spans="1:16" ht="13.5" customHeight="1" x14ac:dyDescent="0.15">
      <c r="A15" s="248"/>
      <c r="B15" s="244"/>
      <c r="C15" s="244"/>
      <c r="D15" s="244"/>
      <c r="E15" s="244"/>
      <c r="F15" s="244"/>
      <c r="G15" s="1133" t="s">
        <v>487</v>
      </c>
      <c r="H15" s="1134"/>
      <c r="I15" s="1134"/>
      <c r="J15" s="1135"/>
      <c r="K15" s="267">
        <v>197215</v>
      </c>
      <c r="L15" s="268">
        <v>5986</v>
      </c>
      <c r="M15" s="269">
        <v>1906</v>
      </c>
      <c r="N15" s="270">
        <v>214.1</v>
      </c>
    </row>
    <row r="16" spans="1:16" x14ac:dyDescent="0.15">
      <c r="A16" s="248"/>
      <c r="B16" s="244"/>
      <c r="C16" s="244"/>
      <c r="D16" s="244"/>
      <c r="E16" s="244"/>
      <c r="F16" s="244"/>
      <c r="G16" s="1136" t="s">
        <v>488</v>
      </c>
      <c r="H16" s="1137"/>
      <c r="I16" s="1137"/>
      <c r="J16" s="1138"/>
      <c r="K16" s="268">
        <v>-436224</v>
      </c>
      <c r="L16" s="268">
        <v>-13240</v>
      </c>
      <c r="M16" s="269">
        <v>-8599</v>
      </c>
      <c r="N16" s="270">
        <v>54</v>
      </c>
    </row>
    <row r="17" spans="1:16" x14ac:dyDescent="0.15">
      <c r="A17" s="248"/>
      <c r="B17" s="244"/>
      <c r="C17" s="244"/>
      <c r="D17" s="244"/>
      <c r="E17" s="244"/>
      <c r="F17" s="244"/>
      <c r="G17" s="1136" t="s">
        <v>168</v>
      </c>
      <c r="H17" s="1137"/>
      <c r="I17" s="1137"/>
      <c r="J17" s="1138"/>
      <c r="K17" s="268">
        <v>4548729</v>
      </c>
      <c r="L17" s="268">
        <v>138058</v>
      </c>
      <c r="M17" s="269">
        <v>93595</v>
      </c>
      <c r="N17" s="270">
        <v>47.5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30" t="s">
        <v>493</v>
      </c>
      <c r="H21" s="1131"/>
      <c r="I21" s="1131"/>
      <c r="J21" s="1132"/>
      <c r="K21" s="280">
        <v>14.51</v>
      </c>
      <c r="L21" s="281">
        <v>9.1300000000000008</v>
      </c>
      <c r="M21" s="282">
        <v>5.38</v>
      </c>
      <c r="N21" s="249"/>
      <c r="O21" s="283"/>
      <c r="P21" s="279"/>
    </row>
    <row r="22" spans="1:16" s="284" customFormat="1" x14ac:dyDescent="0.15">
      <c r="A22" s="279"/>
      <c r="B22" s="249"/>
      <c r="C22" s="249"/>
      <c r="D22" s="249"/>
      <c r="E22" s="249"/>
      <c r="F22" s="249"/>
      <c r="G22" s="1130" t="s">
        <v>494</v>
      </c>
      <c r="H22" s="1131"/>
      <c r="I22" s="1131"/>
      <c r="J22" s="1132"/>
      <c r="K22" s="285">
        <v>98</v>
      </c>
      <c r="L22" s="286">
        <v>96.9</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19" t="s">
        <v>475</v>
      </c>
      <c r="L30" s="254"/>
      <c r="M30" s="255" t="s">
        <v>476</v>
      </c>
      <c r="N30" s="256"/>
    </row>
    <row r="31" spans="1:16" x14ac:dyDescent="0.15">
      <c r="A31" s="248"/>
      <c r="B31" s="244"/>
      <c r="C31" s="244"/>
      <c r="D31" s="244"/>
      <c r="E31" s="244"/>
      <c r="F31" s="244"/>
      <c r="G31" s="257"/>
      <c r="H31" s="258"/>
      <c r="I31" s="258"/>
      <c r="J31" s="259"/>
      <c r="K31" s="1120"/>
      <c r="L31" s="260" t="s">
        <v>477</v>
      </c>
      <c r="M31" s="261" t="s">
        <v>478</v>
      </c>
      <c r="N31" s="262" t="s">
        <v>479</v>
      </c>
    </row>
    <row r="32" spans="1:16" ht="27" customHeight="1" x14ac:dyDescent="0.15">
      <c r="A32" s="248"/>
      <c r="B32" s="244"/>
      <c r="C32" s="244"/>
      <c r="D32" s="244"/>
      <c r="E32" s="244"/>
      <c r="F32" s="244"/>
      <c r="G32" s="1121" t="s">
        <v>497</v>
      </c>
      <c r="H32" s="1122"/>
      <c r="I32" s="1122"/>
      <c r="J32" s="1123"/>
      <c r="K32" s="294">
        <v>3541257</v>
      </c>
      <c r="L32" s="294">
        <v>107480</v>
      </c>
      <c r="M32" s="295">
        <v>60757</v>
      </c>
      <c r="N32" s="296">
        <v>76.900000000000006</v>
      </c>
    </row>
    <row r="33" spans="1:16" ht="13.5" customHeight="1" x14ac:dyDescent="0.15">
      <c r="A33" s="248"/>
      <c r="B33" s="244"/>
      <c r="C33" s="244"/>
      <c r="D33" s="244"/>
      <c r="E33" s="244"/>
      <c r="F33" s="244"/>
      <c r="G33" s="1121" t="s">
        <v>498</v>
      </c>
      <c r="H33" s="1122"/>
      <c r="I33" s="1122"/>
      <c r="J33" s="1123"/>
      <c r="K33" s="294" t="s">
        <v>484</v>
      </c>
      <c r="L33" s="294" t="s">
        <v>484</v>
      </c>
      <c r="M33" s="295" t="s">
        <v>484</v>
      </c>
      <c r="N33" s="296" t="s">
        <v>484</v>
      </c>
    </row>
    <row r="34" spans="1:16" ht="27" customHeight="1" x14ac:dyDescent="0.15">
      <c r="A34" s="248"/>
      <c r="B34" s="244"/>
      <c r="C34" s="244"/>
      <c r="D34" s="244"/>
      <c r="E34" s="244"/>
      <c r="F34" s="244"/>
      <c r="G34" s="1121" t="s">
        <v>499</v>
      </c>
      <c r="H34" s="1122"/>
      <c r="I34" s="1122"/>
      <c r="J34" s="1123"/>
      <c r="K34" s="294">
        <v>1067</v>
      </c>
      <c r="L34" s="294">
        <v>32</v>
      </c>
      <c r="M34" s="295">
        <v>12</v>
      </c>
      <c r="N34" s="296">
        <v>166.7</v>
      </c>
    </row>
    <row r="35" spans="1:16" ht="27" customHeight="1" x14ac:dyDescent="0.15">
      <c r="A35" s="248"/>
      <c r="B35" s="244"/>
      <c r="C35" s="244"/>
      <c r="D35" s="244"/>
      <c r="E35" s="244"/>
      <c r="F35" s="244"/>
      <c r="G35" s="1121" t="s">
        <v>500</v>
      </c>
      <c r="H35" s="1122"/>
      <c r="I35" s="1122"/>
      <c r="J35" s="1123"/>
      <c r="K35" s="294">
        <v>1047827</v>
      </c>
      <c r="L35" s="294">
        <v>31802</v>
      </c>
      <c r="M35" s="295">
        <v>18759</v>
      </c>
      <c r="N35" s="296">
        <v>69.5</v>
      </c>
    </row>
    <row r="36" spans="1:16" ht="27" customHeight="1" x14ac:dyDescent="0.15">
      <c r="A36" s="248"/>
      <c r="B36" s="244"/>
      <c r="C36" s="244"/>
      <c r="D36" s="244"/>
      <c r="E36" s="244"/>
      <c r="F36" s="244"/>
      <c r="G36" s="1121" t="s">
        <v>501</v>
      </c>
      <c r="H36" s="1122"/>
      <c r="I36" s="1122"/>
      <c r="J36" s="1123"/>
      <c r="K36" s="294">
        <v>60050</v>
      </c>
      <c r="L36" s="294">
        <v>1823</v>
      </c>
      <c r="M36" s="295">
        <v>3072</v>
      </c>
      <c r="N36" s="296">
        <v>-40.700000000000003</v>
      </c>
    </row>
    <row r="37" spans="1:16" ht="13.5" customHeight="1" x14ac:dyDescent="0.15">
      <c r="A37" s="248"/>
      <c r="B37" s="244"/>
      <c r="C37" s="244"/>
      <c r="D37" s="244"/>
      <c r="E37" s="244"/>
      <c r="F37" s="244"/>
      <c r="G37" s="1121" t="s">
        <v>502</v>
      </c>
      <c r="H37" s="1122"/>
      <c r="I37" s="1122"/>
      <c r="J37" s="1123"/>
      <c r="K37" s="294">
        <v>63186</v>
      </c>
      <c r="L37" s="294">
        <v>1918</v>
      </c>
      <c r="M37" s="295">
        <v>1649</v>
      </c>
      <c r="N37" s="296">
        <v>16.3</v>
      </c>
    </row>
    <row r="38" spans="1:16" ht="27" customHeight="1" x14ac:dyDescent="0.15">
      <c r="A38" s="248"/>
      <c r="B38" s="244"/>
      <c r="C38" s="244"/>
      <c r="D38" s="244"/>
      <c r="E38" s="244"/>
      <c r="F38" s="244"/>
      <c r="G38" s="1124" t="s">
        <v>503</v>
      </c>
      <c r="H38" s="1125"/>
      <c r="I38" s="1125"/>
      <c r="J38" s="1126"/>
      <c r="K38" s="297">
        <v>3989</v>
      </c>
      <c r="L38" s="297">
        <v>121</v>
      </c>
      <c r="M38" s="298">
        <v>6</v>
      </c>
      <c r="N38" s="299">
        <v>1916.7</v>
      </c>
      <c r="O38" s="293"/>
    </row>
    <row r="39" spans="1:16" x14ac:dyDescent="0.15">
      <c r="A39" s="248"/>
      <c r="B39" s="244"/>
      <c r="C39" s="244"/>
      <c r="D39" s="244"/>
      <c r="E39" s="244"/>
      <c r="F39" s="244"/>
      <c r="G39" s="1124" t="s">
        <v>504</v>
      </c>
      <c r="H39" s="1125"/>
      <c r="I39" s="1125"/>
      <c r="J39" s="1126"/>
      <c r="K39" s="300">
        <v>-231840</v>
      </c>
      <c r="L39" s="300">
        <v>-7037</v>
      </c>
      <c r="M39" s="301">
        <v>-3997</v>
      </c>
      <c r="N39" s="302">
        <v>76.099999999999994</v>
      </c>
      <c r="O39" s="293"/>
    </row>
    <row r="40" spans="1:16" ht="27" customHeight="1" x14ac:dyDescent="0.15">
      <c r="A40" s="248"/>
      <c r="B40" s="244"/>
      <c r="C40" s="244"/>
      <c r="D40" s="244"/>
      <c r="E40" s="244"/>
      <c r="F40" s="244"/>
      <c r="G40" s="1121" t="s">
        <v>505</v>
      </c>
      <c r="H40" s="1122"/>
      <c r="I40" s="1122"/>
      <c r="J40" s="1123"/>
      <c r="K40" s="300">
        <v>-3175294</v>
      </c>
      <c r="L40" s="300">
        <v>-96373</v>
      </c>
      <c r="M40" s="301">
        <v>-56436</v>
      </c>
      <c r="N40" s="302">
        <v>70.8</v>
      </c>
      <c r="O40" s="293"/>
    </row>
    <row r="41" spans="1:16" x14ac:dyDescent="0.15">
      <c r="A41" s="248"/>
      <c r="B41" s="244"/>
      <c r="C41" s="244"/>
      <c r="D41" s="244"/>
      <c r="E41" s="244"/>
      <c r="F41" s="244"/>
      <c r="G41" s="1127" t="s">
        <v>279</v>
      </c>
      <c r="H41" s="1128"/>
      <c r="I41" s="1128"/>
      <c r="J41" s="1129"/>
      <c r="K41" s="294">
        <v>1310242</v>
      </c>
      <c r="L41" s="300">
        <v>39767</v>
      </c>
      <c r="M41" s="301">
        <v>23822</v>
      </c>
      <c r="N41" s="302">
        <v>66.900000000000006</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14" t="s">
        <v>475</v>
      </c>
      <c r="J49" s="1116" t="s">
        <v>509</v>
      </c>
      <c r="K49" s="1117"/>
      <c r="L49" s="1117"/>
      <c r="M49" s="1117"/>
      <c r="N49" s="1118"/>
    </row>
    <row r="50" spans="1:14" x14ac:dyDescent="0.15">
      <c r="A50" s="248"/>
      <c r="B50" s="244"/>
      <c r="C50" s="244"/>
      <c r="D50" s="244"/>
      <c r="E50" s="244"/>
      <c r="F50" s="244"/>
      <c r="G50" s="312"/>
      <c r="H50" s="313"/>
      <c r="I50" s="1115"/>
      <c r="J50" s="314" t="s">
        <v>510</v>
      </c>
      <c r="K50" s="315" t="s">
        <v>511</v>
      </c>
      <c r="L50" s="316" t="s">
        <v>512</v>
      </c>
      <c r="M50" s="317" t="s">
        <v>513</v>
      </c>
      <c r="N50" s="318" t="s">
        <v>514</v>
      </c>
    </row>
    <row r="51" spans="1:14" x14ac:dyDescent="0.15">
      <c r="A51" s="248"/>
      <c r="B51" s="244"/>
      <c r="C51" s="244"/>
      <c r="D51" s="244"/>
      <c r="E51" s="244"/>
      <c r="F51" s="244"/>
      <c r="G51" s="310" t="s">
        <v>515</v>
      </c>
      <c r="H51" s="311"/>
      <c r="I51" s="319">
        <v>3378542</v>
      </c>
      <c r="J51" s="320">
        <v>99454</v>
      </c>
      <c r="K51" s="321">
        <v>-35.700000000000003</v>
      </c>
      <c r="L51" s="322">
        <v>86381</v>
      </c>
      <c r="M51" s="323">
        <v>9.3000000000000007</v>
      </c>
      <c r="N51" s="324">
        <v>-45</v>
      </c>
    </row>
    <row r="52" spans="1:14" x14ac:dyDescent="0.15">
      <c r="A52" s="248"/>
      <c r="B52" s="244"/>
      <c r="C52" s="244"/>
      <c r="D52" s="244"/>
      <c r="E52" s="244"/>
      <c r="F52" s="244"/>
      <c r="G52" s="325"/>
      <c r="H52" s="326" t="s">
        <v>516</v>
      </c>
      <c r="I52" s="327">
        <v>1823111</v>
      </c>
      <c r="J52" s="328">
        <v>53667</v>
      </c>
      <c r="K52" s="329">
        <v>-40.200000000000003</v>
      </c>
      <c r="L52" s="330">
        <v>41242</v>
      </c>
      <c r="M52" s="331">
        <v>-10.4</v>
      </c>
      <c r="N52" s="332">
        <v>-29.8</v>
      </c>
    </row>
    <row r="53" spans="1:14" x14ac:dyDescent="0.15">
      <c r="A53" s="248"/>
      <c r="B53" s="244"/>
      <c r="C53" s="244"/>
      <c r="D53" s="244"/>
      <c r="E53" s="244"/>
      <c r="F53" s="244"/>
      <c r="G53" s="310" t="s">
        <v>517</v>
      </c>
      <c r="H53" s="311"/>
      <c r="I53" s="319">
        <v>2681661</v>
      </c>
      <c r="J53" s="320">
        <v>79926</v>
      </c>
      <c r="K53" s="321">
        <v>-19.600000000000001</v>
      </c>
      <c r="L53" s="322">
        <v>67088</v>
      </c>
      <c r="M53" s="323">
        <v>-22.3</v>
      </c>
      <c r="N53" s="324">
        <v>2.7</v>
      </c>
    </row>
    <row r="54" spans="1:14" x14ac:dyDescent="0.15">
      <c r="A54" s="248"/>
      <c r="B54" s="244"/>
      <c r="C54" s="244"/>
      <c r="D54" s="244"/>
      <c r="E54" s="244"/>
      <c r="F54" s="244"/>
      <c r="G54" s="325"/>
      <c r="H54" s="326" t="s">
        <v>516</v>
      </c>
      <c r="I54" s="327">
        <v>1684941</v>
      </c>
      <c r="J54" s="328">
        <v>50219</v>
      </c>
      <c r="K54" s="329">
        <v>-6.4</v>
      </c>
      <c r="L54" s="330">
        <v>37146</v>
      </c>
      <c r="M54" s="331">
        <v>-9.9</v>
      </c>
      <c r="N54" s="332">
        <v>3.5</v>
      </c>
    </row>
    <row r="55" spans="1:14" x14ac:dyDescent="0.15">
      <c r="A55" s="248"/>
      <c r="B55" s="244"/>
      <c r="C55" s="244"/>
      <c r="D55" s="244"/>
      <c r="E55" s="244"/>
      <c r="F55" s="244"/>
      <c r="G55" s="310" t="s">
        <v>518</v>
      </c>
      <c r="H55" s="311"/>
      <c r="I55" s="319">
        <v>2836887</v>
      </c>
      <c r="J55" s="320">
        <v>84103</v>
      </c>
      <c r="K55" s="321">
        <v>5.2</v>
      </c>
      <c r="L55" s="322">
        <v>70489</v>
      </c>
      <c r="M55" s="323">
        <v>5.0999999999999996</v>
      </c>
      <c r="N55" s="324">
        <v>0.1</v>
      </c>
    </row>
    <row r="56" spans="1:14" x14ac:dyDescent="0.15">
      <c r="A56" s="248"/>
      <c r="B56" s="244"/>
      <c r="C56" s="244"/>
      <c r="D56" s="244"/>
      <c r="E56" s="244"/>
      <c r="F56" s="244"/>
      <c r="G56" s="325"/>
      <c r="H56" s="326" t="s">
        <v>516</v>
      </c>
      <c r="I56" s="327">
        <v>1383131</v>
      </c>
      <c r="J56" s="328">
        <v>41005</v>
      </c>
      <c r="K56" s="329">
        <v>-18.3</v>
      </c>
      <c r="L56" s="330">
        <v>37817</v>
      </c>
      <c r="M56" s="331">
        <v>1.8</v>
      </c>
      <c r="N56" s="332">
        <v>-20.100000000000001</v>
      </c>
    </row>
    <row r="57" spans="1:14" x14ac:dyDescent="0.15">
      <c r="A57" s="248"/>
      <c r="B57" s="244"/>
      <c r="C57" s="244"/>
      <c r="D57" s="244"/>
      <c r="E57" s="244"/>
      <c r="F57" s="244"/>
      <c r="G57" s="310" t="s">
        <v>519</v>
      </c>
      <c r="H57" s="311"/>
      <c r="I57" s="319">
        <v>3942213</v>
      </c>
      <c r="J57" s="320">
        <v>117461</v>
      </c>
      <c r="K57" s="321">
        <v>39.700000000000003</v>
      </c>
      <c r="L57" s="322">
        <v>84389</v>
      </c>
      <c r="M57" s="323">
        <v>19.7</v>
      </c>
      <c r="N57" s="324">
        <v>20</v>
      </c>
    </row>
    <row r="58" spans="1:14" x14ac:dyDescent="0.15">
      <c r="A58" s="248"/>
      <c r="B58" s="244"/>
      <c r="C58" s="244"/>
      <c r="D58" s="244"/>
      <c r="E58" s="244"/>
      <c r="F58" s="244"/>
      <c r="G58" s="325"/>
      <c r="H58" s="326" t="s">
        <v>516</v>
      </c>
      <c r="I58" s="327">
        <v>2346238</v>
      </c>
      <c r="J58" s="328">
        <v>69908</v>
      </c>
      <c r="K58" s="329">
        <v>70.5</v>
      </c>
      <c r="L58" s="330">
        <v>44339</v>
      </c>
      <c r="M58" s="331">
        <v>17.2</v>
      </c>
      <c r="N58" s="332">
        <v>53.3</v>
      </c>
    </row>
    <row r="59" spans="1:14" x14ac:dyDescent="0.15">
      <c r="A59" s="248"/>
      <c r="B59" s="244"/>
      <c r="C59" s="244"/>
      <c r="D59" s="244"/>
      <c r="E59" s="244"/>
      <c r="F59" s="244"/>
      <c r="G59" s="310" t="s">
        <v>520</v>
      </c>
      <c r="H59" s="311"/>
      <c r="I59" s="319">
        <v>5396389</v>
      </c>
      <c r="J59" s="320">
        <v>163785</v>
      </c>
      <c r="K59" s="321">
        <v>39.4</v>
      </c>
      <c r="L59" s="322">
        <v>83623</v>
      </c>
      <c r="M59" s="323">
        <v>-0.9</v>
      </c>
      <c r="N59" s="324">
        <v>40.299999999999997</v>
      </c>
    </row>
    <row r="60" spans="1:14" x14ac:dyDescent="0.15">
      <c r="A60" s="248"/>
      <c r="B60" s="244"/>
      <c r="C60" s="244"/>
      <c r="D60" s="244"/>
      <c r="E60" s="244"/>
      <c r="F60" s="244"/>
      <c r="G60" s="325"/>
      <c r="H60" s="326" t="s">
        <v>516</v>
      </c>
      <c r="I60" s="333">
        <v>3034933</v>
      </c>
      <c r="J60" s="328">
        <v>92113</v>
      </c>
      <c r="K60" s="329">
        <v>31.8</v>
      </c>
      <c r="L60" s="330">
        <v>48787</v>
      </c>
      <c r="M60" s="331">
        <v>10</v>
      </c>
      <c r="N60" s="332">
        <v>21.8</v>
      </c>
    </row>
    <row r="61" spans="1:14" x14ac:dyDescent="0.15">
      <c r="A61" s="248"/>
      <c r="B61" s="244"/>
      <c r="C61" s="244"/>
      <c r="D61" s="244"/>
      <c r="E61" s="244"/>
      <c r="F61" s="244"/>
      <c r="G61" s="310" t="s">
        <v>521</v>
      </c>
      <c r="H61" s="334"/>
      <c r="I61" s="335">
        <v>3647138</v>
      </c>
      <c r="J61" s="336">
        <v>108946</v>
      </c>
      <c r="K61" s="337">
        <v>5.8</v>
      </c>
      <c r="L61" s="338">
        <v>78394</v>
      </c>
      <c r="M61" s="339">
        <v>2.2000000000000002</v>
      </c>
      <c r="N61" s="324">
        <v>3.6</v>
      </c>
    </row>
    <row r="62" spans="1:14" x14ac:dyDescent="0.15">
      <c r="A62" s="248"/>
      <c r="B62" s="244"/>
      <c r="C62" s="244"/>
      <c r="D62" s="244"/>
      <c r="E62" s="244"/>
      <c r="F62" s="244"/>
      <c r="G62" s="325"/>
      <c r="H62" s="326" t="s">
        <v>516</v>
      </c>
      <c r="I62" s="327">
        <v>2054471</v>
      </c>
      <c r="J62" s="328">
        <v>61382</v>
      </c>
      <c r="K62" s="329">
        <v>7.5</v>
      </c>
      <c r="L62" s="330">
        <v>41866</v>
      </c>
      <c r="M62" s="331">
        <v>1.7</v>
      </c>
      <c r="N62" s="332">
        <v>5.8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9" t="s">
        <v>3</v>
      </c>
      <c r="D47" s="1139"/>
      <c r="E47" s="1140"/>
      <c r="F47" s="11">
        <v>10.130000000000001</v>
      </c>
      <c r="G47" s="12">
        <v>12.93</v>
      </c>
      <c r="H47" s="12">
        <v>13.28</v>
      </c>
      <c r="I47" s="12">
        <v>15.56</v>
      </c>
      <c r="J47" s="13">
        <v>17.329999999999998</v>
      </c>
    </row>
    <row r="48" spans="2:10" ht="57.75" customHeight="1" x14ac:dyDescent="0.15">
      <c r="B48" s="14"/>
      <c r="C48" s="1141" t="s">
        <v>4</v>
      </c>
      <c r="D48" s="1141"/>
      <c r="E48" s="1142"/>
      <c r="F48" s="15">
        <v>2.79</v>
      </c>
      <c r="G48" s="16">
        <v>3.13</v>
      </c>
      <c r="H48" s="16">
        <v>3.35</v>
      </c>
      <c r="I48" s="16">
        <v>3.84</v>
      </c>
      <c r="J48" s="17">
        <v>3.4</v>
      </c>
    </row>
    <row r="49" spans="2:10" ht="57.75" customHeight="1" thickBot="1" x14ac:dyDescent="0.2">
      <c r="B49" s="18"/>
      <c r="C49" s="1143" t="s">
        <v>5</v>
      </c>
      <c r="D49" s="1143"/>
      <c r="E49" s="1144"/>
      <c r="F49" s="19">
        <v>3.53</v>
      </c>
      <c r="G49" s="20">
        <v>4.08</v>
      </c>
      <c r="H49" s="20">
        <v>0.31</v>
      </c>
      <c r="I49" s="20">
        <v>2.66</v>
      </c>
      <c r="J49" s="21">
        <v>1.27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1" t="s">
        <v>528</v>
      </c>
      <c r="D34" s="1151"/>
      <c r="E34" s="1152"/>
      <c r="F34" s="32" t="s">
        <v>529</v>
      </c>
      <c r="G34" s="33" t="s">
        <v>530</v>
      </c>
      <c r="H34" s="33" t="s">
        <v>531</v>
      </c>
      <c r="I34" s="33" t="s">
        <v>531</v>
      </c>
      <c r="J34" s="34" t="s">
        <v>531</v>
      </c>
      <c r="K34" s="22"/>
      <c r="L34" s="22"/>
      <c r="M34" s="22"/>
      <c r="N34" s="22"/>
      <c r="O34" s="22"/>
      <c r="P34" s="22"/>
    </row>
    <row r="35" spans="1:16" ht="39" customHeight="1" x14ac:dyDescent="0.15">
      <c r="A35" s="22"/>
      <c r="B35" s="35"/>
      <c r="C35" s="1145" t="s">
        <v>532</v>
      </c>
      <c r="D35" s="1146"/>
      <c r="E35" s="1147"/>
      <c r="F35" s="36">
        <v>13.19</v>
      </c>
      <c r="G35" s="37">
        <v>12.83</v>
      </c>
      <c r="H35" s="37">
        <v>9.36</v>
      </c>
      <c r="I35" s="37">
        <v>9.57</v>
      </c>
      <c r="J35" s="38">
        <v>9.64</v>
      </c>
      <c r="K35" s="22"/>
      <c r="L35" s="22"/>
      <c r="M35" s="22"/>
      <c r="N35" s="22"/>
      <c r="O35" s="22"/>
      <c r="P35" s="22"/>
    </row>
    <row r="36" spans="1:16" ht="39" customHeight="1" x14ac:dyDescent="0.15">
      <c r="A36" s="22"/>
      <c r="B36" s="35"/>
      <c r="C36" s="1145" t="s">
        <v>533</v>
      </c>
      <c r="D36" s="1146"/>
      <c r="E36" s="1147"/>
      <c r="F36" s="36">
        <v>4.0599999999999996</v>
      </c>
      <c r="G36" s="37">
        <v>4.2</v>
      </c>
      <c r="H36" s="37">
        <v>3.61</v>
      </c>
      <c r="I36" s="37">
        <v>3.96</v>
      </c>
      <c r="J36" s="38">
        <v>4.34</v>
      </c>
      <c r="K36" s="22"/>
      <c r="L36" s="22"/>
      <c r="M36" s="22"/>
      <c r="N36" s="22"/>
      <c r="O36" s="22"/>
      <c r="P36" s="22"/>
    </row>
    <row r="37" spans="1:16" ht="39" customHeight="1" x14ac:dyDescent="0.15">
      <c r="A37" s="22"/>
      <c r="B37" s="35"/>
      <c r="C37" s="1145" t="s">
        <v>534</v>
      </c>
      <c r="D37" s="1146"/>
      <c r="E37" s="1147"/>
      <c r="F37" s="36">
        <v>3.23</v>
      </c>
      <c r="G37" s="37">
        <v>3.62</v>
      </c>
      <c r="H37" s="37">
        <v>3.84</v>
      </c>
      <c r="I37" s="37">
        <v>4.32</v>
      </c>
      <c r="J37" s="38">
        <v>3.88</v>
      </c>
      <c r="K37" s="22"/>
      <c r="L37" s="22"/>
      <c r="M37" s="22"/>
      <c r="N37" s="22"/>
      <c r="O37" s="22"/>
      <c r="P37" s="22"/>
    </row>
    <row r="38" spans="1:16" ht="39" customHeight="1" x14ac:dyDescent="0.15">
      <c r="A38" s="22"/>
      <c r="B38" s="35"/>
      <c r="C38" s="1145" t="s">
        <v>535</v>
      </c>
      <c r="D38" s="1146"/>
      <c r="E38" s="1147"/>
      <c r="F38" s="36">
        <v>0.92</v>
      </c>
      <c r="G38" s="37">
        <v>0.57999999999999996</v>
      </c>
      <c r="H38" s="37">
        <v>0.73</v>
      </c>
      <c r="I38" s="37">
        <v>0.42</v>
      </c>
      <c r="J38" s="38">
        <v>0.38</v>
      </c>
      <c r="K38" s="22"/>
      <c r="L38" s="22"/>
      <c r="M38" s="22"/>
      <c r="N38" s="22"/>
      <c r="O38" s="22"/>
      <c r="P38" s="22"/>
    </row>
    <row r="39" spans="1:16" ht="39" customHeight="1" x14ac:dyDescent="0.15">
      <c r="A39" s="22"/>
      <c r="B39" s="35"/>
      <c r="C39" s="1145" t="s">
        <v>536</v>
      </c>
      <c r="D39" s="1146"/>
      <c r="E39" s="1147"/>
      <c r="F39" s="36">
        <v>0.25</v>
      </c>
      <c r="G39" s="37">
        <v>0.12</v>
      </c>
      <c r="H39" s="37">
        <v>0.2</v>
      </c>
      <c r="I39" s="37">
        <v>0.56000000000000005</v>
      </c>
      <c r="J39" s="38">
        <v>0.35</v>
      </c>
      <c r="K39" s="22"/>
      <c r="L39" s="22"/>
      <c r="M39" s="22"/>
      <c r="N39" s="22"/>
      <c r="O39" s="22"/>
      <c r="P39" s="22"/>
    </row>
    <row r="40" spans="1:16" ht="39" customHeight="1" x14ac:dyDescent="0.15">
      <c r="A40" s="22"/>
      <c r="B40" s="35"/>
      <c r="C40" s="1145" t="s">
        <v>537</v>
      </c>
      <c r="D40" s="1146"/>
      <c r="E40" s="1147"/>
      <c r="F40" s="36">
        <v>0.28999999999999998</v>
      </c>
      <c r="G40" s="37">
        <v>0.23</v>
      </c>
      <c r="H40" s="37">
        <v>0.38</v>
      </c>
      <c r="I40" s="37">
        <v>7.0000000000000007E-2</v>
      </c>
      <c r="J40" s="38">
        <v>0.17</v>
      </c>
      <c r="K40" s="22"/>
      <c r="L40" s="22"/>
      <c r="M40" s="22"/>
      <c r="N40" s="22"/>
      <c r="O40" s="22"/>
      <c r="P40" s="22"/>
    </row>
    <row r="41" spans="1:16" ht="39" customHeight="1" x14ac:dyDescent="0.15">
      <c r="A41" s="22"/>
      <c r="B41" s="35"/>
      <c r="C41" s="1145" t="s">
        <v>538</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539</v>
      </c>
      <c r="D42" s="1146"/>
      <c r="E42" s="1147"/>
      <c r="F42" s="36" t="s">
        <v>484</v>
      </c>
      <c r="G42" s="37" t="s">
        <v>484</v>
      </c>
      <c r="H42" s="37" t="s">
        <v>484</v>
      </c>
      <c r="I42" s="37" t="s">
        <v>484</v>
      </c>
      <c r="J42" s="38" t="s">
        <v>484</v>
      </c>
      <c r="K42" s="22"/>
      <c r="L42" s="22"/>
      <c r="M42" s="22"/>
      <c r="N42" s="22"/>
      <c r="O42" s="22"/>
      <c r="P42" s="22"/>
    </row>
    <row r="43" spans="1:16" ht="39" customHeight="1" thickBot="1" x14ac:dyDescent="0.2">
      <c r="A43" s="22"/>
      <c r="B43" s="40"/>
      <c r="C43" s="1148" t="s">
        <v>540</v>
      </c>
      <c r="D43" s="1149"/>
      <c r="E43" s="1150"/>
      <c r="F43" s="41">
        <v>0.13</v>
      </c>
      <c r="G43" s="42">
        <v>0.14000000000000001</v>
      </c>
      <c r="H43" s="42">
        <v>0.04</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4094</v>
      </c>
      <c r="L45" s="60">
        <v>3874</v>
      </c>
      <c r="M45" s="60">
        <v>3626</v>
      </c>
      <c r="N45" s="60">
        <v>3531</v>
      </c>
      <c r="O45" s="61">
        <v>3541</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484</v>
      </c>
      <c r="L47" s="64">
        <v>1</v>
      </c>
      <c r="M47" s="64">
        <v>1</v>
      </c>
      <c r="N47" s="64">
        <v>1</v>
      </c>
      <c r="O47" s="65">
        <v>1</v>
      </c>
      <c r="P47" s="48"/>
      <c r="Q47" s="48"/>
      <c r="R47" s="48"/>
      <c r="S47" s="48"/>
      <c r="T47" s="48"/>
      <c r="U47" s="48"/>
    </row>
    <row r="48" spans="1:21" ht="30.75" customHeight="1" x14ac:dyDescent="0.15">
      <c r="A48" s="48"/>
      <c r="B48" s="1163"/>
      <c r="C48" s="1164"/>
      <c r="D48" s="62"/>
      <c r="E48" s="1155" t="s">
        <v>15</v>
      </c>
      <c r="F48" s="1155"/>
      <c r="G48" s="1155"/>
      <c r="H48" s="1155"/>
      <c r="I48" s="1155"/>
      <c r="J48" s="1156"/>
      <c r="K48" s="63">
        <v>941</v>
      </c>
      <c r="L48" s="64">
        <v>1065</v>
      </c>
      <c r="M48" s="64">
        <v>1089</v>
      </c>
      <c r="N48" s="64">
        <v>1090</v>
      </c>
      <c r="O48" s="65">
        <v>1048</v>
      </c>
      <c r="P48" s="48"/>
      <c r="Q48" s="48"/>
      <c r="R48" s="48"/>
      <c r="S48" s="48"/>
      <c r="T48" s="48"/>
      <c r="U48" s="48"/>
    </row>
    <row r="49" spans="1:21" ht="30.75" customHeight="1" x14ac:dyDescent="0.15">
      <c r="A49" s="48"/>
      <c r="B49" s="1163"/>
      <c r="C49" s="1164"/>
      <c r="D49" s="62"/>
      <c r="E49" s="1155" t="s">
        <v>16</v>
      </c>
      <c r="F49" s="1155"/>
      <c r="G49" s="1155"/>
      <c r="H49" s="1155"/>
      <c r="I49" s="1155"/>
      <c r="J49" s="1156"/>
      <c r="K49" s="63">
        <v>262</v>
      </c>
      <c r="L49" s="64">
        <v>241</v>
      </c>
      <c r="M49" s="64">
        <v>188</v>
      </c>
      <c r="N49" s="64">
        <v>84</v>
      </c>
      <c r="O49" s="65">
        <v>60</v>
      </c>
      <c r="P49" s="48"/>
      <c r="Q49" s="48"/>
      <c r="R49" s="48"/>
      <c r="S49" s="48"/>
      <c r="T49" s="48"/>
      <c r="U49" s="48"/>
    </row>
    <row r="50" spans="1:21" ht="30.75" customHeight="1" x14ac:dyDescent="0.15">
      <c r="A50" s="48"/>
      <c r="B50" s="1163"/>
      <c r="C50" s="1164"/>
      <c r="D50" s="62"/>
      <c r="E50" s="1155" t="s">
        <v>17</v>
      </c>
      <c r="F50" s="1155"/>
      <c r="G50" s="1155"/>
      <c r="H50" s="1155"/>
      <c r="I50" s="1155"/>
      <c r="J50" s="1156"/>
      <c r="K50" s="63">
        <v>46</v>
      </c>
      <c r="L50" s="64">
        <v>47</v>
      </c>
      <c r="M50" s="64">
        <v>45</v>
      </c>
      <c r="N50" s="64">
        <v>48</v>
      </c>
      <c r="O50" s="65">
        <v>63</v>
      </c>
      <c r="P50" s="48"/>
      <c r="Q50" s="48"/>
      <c r="R50" s="48"/>
      <c r="S50" s="48"/>
      <c r="T50" s="48"/>
      <c r="U50" s="48"/>
    </row>
    <row r="51" spans="1:21" ht="30.75" customHeight="1" x14ac:dyDescent="0.15">
      <c r="A51" s="48"/>
      <c r="B51" s="1165"/>
      <c r="C51" s="1166"/>
      <c r="D51" s="66"/>
      <c r="E51" s="1155" t="s">
        <v>18</v>
      </c>
      <c r="F51" s="1155"/>
      <c r="G51" s="1155"/>
      <c r="H51" s="1155"/>
      <c r="I51" s="1155"/>
      <c r="J51" s="1156"/>
      <c r="K51" s="63">
        <v>3</v>
      </c>
      <c r="L51" s="64">
        <v>4</v>
      </c>
      <c r="M51" s="64">
        <v>3</v>
      </c>
      <c r="N51" s="64">
        <v>5</v>
      </c>
      <c r="O51" s="65">
        <v>4</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3426</v>
      </c>
      <c r="L52" s="64">
        <v>3434</v>
      </c>
      <c r="M52" s="64">
        <v>3374</v>
      </c>
      <c r="N52" s="64">
        <v>3311</v>
      </c>
      <c r="O52" s="65">
        <v>3407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1920</v>
      </c>
      <c r="L53" s="69">
        <v>1798</v>
      </c>
      <c r="M53" s="69">
        <v>1578</v>
      </c>
      <c r="N53" s="69">
        <v>1448</v>
      </c>
      <c r="O53" s="70">
        <v>1310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2016-04-22T06:18:58Z</cp:lastPrinted>
  <dcterms:created xsi:type="dcterms:W3CDTF">2016-02-15T01:59:08Z</dcterms:created>
  <dcterms:modified xsi:type="dcterms:W3CDTF">2016-04-28T02:24:37Z</dcterms:modified>
  <cp:category/>
</cp:coreProperties>
</file>